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tur\OneDrive\Pulpit\Program ZiIP strona\"/>
    </mc:Choice>
  </mc:AlternateContent>
  <xr:revisionPtr revIDLastSave="0" documentId="13_ncr:1_{ED0C3EFB-02A0-41A8-983B-F18E0E6F61C4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emestr I-III" sheetId="1" r:id="rId1"/>
    <sheet name="MiZPŻ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2" l="1"/>
  <c r="F22" i="2"/>
  <c r="E22" i="2"/>
  <c r="C22" i="2"/>
  <c r="B22" i="2"/>
  <c r="J21" i="2"/>
  <c r="I21" i="2"/>
  <c r="I22" i="2" s="1"/>
  <c r="D21" i="2"/>
  <c r="J20" i="2"/>
  <c r="I20" i="2"/>
  <c r="D20" i="2"/>
  <c r="D22" i="2" s="1"/>
  <c r="J19" i="2"/>
  <c r="I19" i="2"/>
  <c r="D19" i="2"/>
  <c r="H17" i="2"/>
  <c r="G17" i="2"/>
  <c r="F17" i="2"/>
  <c r="E17" i="2"/>
  <c r="C17" i="2"/>
  <c r="B17" i="2"/>
  <c r="J16" i="2"/>
  <c r="I16" i="2"/>
  <c r="D16" i="2"/>
  <c r="J15" i="2"/>
  <c r="I15" i="2"/>
  <c r="D15" i="2"/>
  <c r="J14" i="2"/>
  <c r="I14" i="2"/>
  <c r="D14" i="2"/>
  <c r="J13" i="2"/>
  <c r="I13" i="2"/>
  <c r="D13" i="2"/>
  <c r="J12" i="2"/>
  <c r="I12" i="2"/>
  <c r="D12" i="2"/>
  <c r="J11" i="2"/>
  <c r="I11" i="2"/>
  <c r="D11" i="2"/>
  <c r="H9" i="2"/>
  <c r="H23" i="2" s="1"/>
  <c r="G9" i="2"/>
  <c r="G23" i="2" s="1"/>
  <c r="F9" i="2"/>
  <c r="F23" i="2" s="1"/>
  <c r="E9" i="2"/>
  <c r="C9" i="2"/>
  <c r="B9" i="2"/>
  <c r="J8" i="2"/>
  <c r="I8" i="2"/>
  <c r="D8" i="2"/>
  <c r="J7" i="2"/>
  <c r="I7" i="2"/>
  <c r="D7" i="2"/>
  <c r="J6" i="2"/>
  <c r="I6" i="2"/>
  <c r="D6" i="2"/>
  <c r="J5" i="2"/>
  <c r="I5" i="2"/>
  <c r="D5" i="2"/>
  <c r="J4" i="2"/>
  <c r="I4" i="2"/>
  <c r="D4" i="2"/>
  <c r="J52" i="1"/>
  <c r="I52" i="1"/>
  <c r="D52" i="1"/>
  <c r="J51" i="1"/>
  <c r="I51" i="1"/>
  <c r="D51" i="1"/>
  <c r="J50" i="1"/>
  <c r="I50" i="1"/>
  <c r="D50" i="1"/>
  <c r="J49" i="1"/>
  <c r="I49" i="1"/>
  <c r="D49" i="1"/>
  <c r="J47" i="1"/>
  <c r="I47" i="1"/>
  <c r="J46" i="1"/>
  <c r="I46" i="1"/>
  <c r="D46" i="1"/>
  <c r="J45" i="1"/>
  <c r="I45" i="1"/>
  <c r="D45" i="1"/>
  <c r="J43" i="1"/>
  <c r="I43" i="1"/>
  <c r="J42" i="1"/>
  <c r="I42" i="1"/>
  <c r="J41" i="1"/>
  <c r="I41" i="1"/>
  <c r="G35" i="1"/>
  <c r="F35" i="1"/>
  <c r="E35" i="1"/>
  <c r="C35" i="1"/>
  <c r="B35" i="1"/>
  <c r="J34" i="1"/>
  <c r="I34" i="1"/>
  <c r="J33" i="1"/>
  <c r="I33" i="1"/>
  <c r="D33" i="1"/>
  <c r="J32" i="1"/>
  <c r="I32" i="1"/>
  <c r="D32" i="1"/>
  <c r="J31" i="1"/>
  <c r="I31" i="1"/>
  <c r="I35" i="1" s="1"/>
  <c r="D31" i="1"/>
  <c r="J30" i="1"/>
  <c r="I30" i="1"/>
  <c r="D30" i="1"/>
  <c r="J29" i="1"/>
  <c r="I29" i="1"/>
  <c r="D29" i="1"/>
  <c r="H27" i="1"/>
  <c r="G27" i="1"/>
  <c r="F27" i="1"/>
  <c r="E27" i="1"/>
  <c r="C27" i="1"/>
  <c r="B27" i="1"/>
  <c r="J26" i="1"/>
  <c r="I26" i="1"/>
  <c r="D26" i="1"/>
  <c r="J25" i="1"/>
  <c r="I25" i="1"/>
  <c r="D25" i="1"/>
  <c r="J24" i="1"/>
  <c r="I24" i="1"/>
  <c r="D24" i="1"/>
  <c r="J23" i="1"/>
  <c r="I23" i="1"/>
  <c r="D23" i="1"/>
  <c r="J22" i="1"/>
  <c r="I22" i="1"/>
  <c r="D22" i="1"/>
  <c r="J21" i="1"/>
  <c r="I21" i="1"/>
  <c r="D21" i="1"/>
  <c r="J20" i="1"/>
  <c r="I20" i="1"/>
  <c r="D20" i="1"/>
  <c r="J19" i="1"/>
  <c r="I19" i="1"/>
  <c r="I27" i="1" s="1"/>
  <c r="D19" i="1"/>
  <c r="J18" i="1"/>
  <c r="I18" i="1"/>
  <c r="D18" i="1"/>
  <c r="H16" i="1"/>
  <c r="G16" i="1"/>
  <c r="F16" i="1"/>
  <c r="E16" i="1"/>
  <c r="E36" i="1" s="1"/>
  <c r="C16" i="1"/>
  <c r="B16" i="1"/>
  <c r="J15" i="1"/>
  <c r="I15" i="1"/>
  <c r="D15" i="1"/>
  <c r="J14" i="1"/>
  <c r="I14" i="1"/>
  <c r="D14" i="1"/>
  <c r="J13" i="1"/>
  <c r="I13" i="1"/>
  <c r="D13" i="1"/>
  <c r="J12" i="1"/>
  <c r="I12" i="1"/>
  <c r="D12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D7" i="1"/>
  <c r="J6" i="1"/>
  <c r="J16" i="1" s="1"/>
  <c r="I6" i="1"/>
  <c r="D6" i="1"/>
  <c r="I9" i="2" l="1"/>
  <c r="I17" i="2"/>
  <c r="F36" i="1"/>
  <c r="J17" i="2"/>
  <c r="J35" i="1"/>
  <c r="B36" i="1"/>
  <c r="G36" i="1"/>
  <c r="H36" i="1"/>
  <c r="J27" i="1"/>
  <c r="D16" i="1"/>
  <c r="D27" i="1"/>
  <c r="D35" i="1"/>
  <c r="J9" i="2"/>
  <c r="I16" i="1"/>
  <c r="D9" i="2"/>
  <c r="B23" i="2"/>
  <c r="E23" i="2"/>
  <c r="J22" i="2"/>
  <c r="D17" i="2"/>
  <c r="D23" i="2" l="1"/>
  <c r="D36" i="1"/>
  <c r="E37" i="1" s="1"/>
  <c r="H37" i="1"/>
  <c r="F37" i="1" l="1"/>
  <c r="G37" i="1"/>
</calcChain>
</file>

<file path=xl/sharedStrings.xml><?xml version="1.0" encoding="utf-8"?>
<sst xmlns="http://schemas.openxmlformats.org/spreadsheetml/2006/main" count="140" uniqueCount="59">
  <si>
    <t>WYDZIAŁ INŻYNIERII PRODUKCJI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</si>
  <si>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</si>
  <si>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</si>
  <si>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</si>
  <si>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</si>
  <si>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</si>
  <si>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</si>
  <si>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</si>
  <si>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</si>
  <si>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</si>
  <si>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</si>
  <si>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 xml:space="preserve">SEMESTR I </t>
  </si>
  <si>
    <t xml:space="preserve">Język obcy </t>
  </si>
  <si>
    <t>z</t>
  </si>
  <si>
    <t>Przedmiot do wyboru - blok A</t>
  </si>
  <si>
    <t>Systemy wspomagania decyzji i zarządzania wiedzą</t>
  </si>
  <si>
    <t>Organizacja systemów produkcyjnych</t>
  </si>
  <si>
    <t>e</t>
  </si>
  <si>
    <t xml:space="preserve">Projektowanie produktów żywnościowych </t>
  </si>
  <si>
    <t>Współczesne koncepcje marketingu</t>
  </si>
  <si>
    <t>Analiza i rozliczanie produkcji</t>
  </si>
  <si>
    <t>Bezpieczeństwo i higiena w produkcji żywności</t>
  </si>
  <si>
    <t>Zarządzanie projektem i innowacjami*</t>
  </si>
  <si>
    <t xml:space="preserve">Dystrybucja żywności </t>
  </si>
  <si>
    <t xml:space="preserve">Σ   </t>
  </si>
  <si>
    <t>SEMESTR II</t>
  </si>
  <si>
    <t>Zarządzanie strategiczne*</t>
  </si>
  <si>
    <t>Event marketing</t>
  </si>
  <si>
    <t>Techniki doskonalenia procesów produkcyjnych</t>
  </si>
  <si>
    <t>Inżynieria pakowania żywności</t>
  </si>
  <si>
    <t>Analiza sensoryczna w badaniach konsumenckich</t>
  </si>
  <si>
    <t>Komunikacja marketingowa i negocjacje handlowe</t>
  </si>
  <si>
    <t>Marketing żywności</t>
  </si>
  <si>
    <t>Przedmiot  do wyboru - blok B</t>
  </si>
  <si>
    <t>Seminarium dyplomowe 1</t>
  </si>
  <si>
    <t>SEMESTR III</t>
  </si>
  <si>
    <t>Przedmiot do wyboru  - blok C</t>
  </si>
  <si>
    <t>Zarządzanie cenami i kreowanie jakości handlowej</t>
  </si>
  <si>
    <t>Badania rynkowe produktu i marki</t>
  </si>
  <si>
    <t>Zarządzanie produkcją i dostawami żywności mrożonej</t>
  </si>
  <si>
    <t>Seminarium dyplomowe 2</t>
  </si>
  <si>
    <t>Praca magisterska i egzamin dyplomowy</t>
  </si>
  <si>
    <t>Ogółem w semestrach 1-3</t>
  </si>
  <si>
    <t>Udział procentowy [%]</t>
  </si>
  <si>
    <t>*Przedmioty humanistyczne i społeczne</t>
  </si>
  <si>
    <t>Przedmiot do wyboru  - blok A</t>
  </si>
  <si>
    <t>Metody i techniki zarządzania jakością w przedsiębiorstwie</t>
  </si>
  <si>
    <t>Zarządzanie kosztami jakości</t>
  </si>
  <si>
    <t>Stosowanie środków ochrony roślin</t>
  </si>
  <si>
    <t>Przedmiot do wyboru  - blok B</t>
  </si>
  <si>
    <t>Psychologia zachowań konsumenckich</t>
  </si>
  <si>
    <t>Marketing i zarządzanie produkcją żywności wygodnej</t>
  </si>
  <si>
    <t>Komputerowe wspomaganie projektowania</t>
  </si>
  <si>
    <t>Symulacyjne gry menedżerskie</t>
  </si>
  <si>
    <t>Design Thinking</t>
  </si>
  <si>
    <t>New trends in human resources management</t>
  </si>
  <si>
    <t>Marketing research</t>
  </si>
  <si>
    <t>Wykaz przedmiotów realizowanych jedynie podczas wyboru specjalności marketing i zarządzanie produkcją żywności</t>
  </si>
  <si>
    <t xml:space="preserve">Kierunek Zarządzanie i Inżynieria Produkcji, specjalność marketing i zarządzanie produkcją żywności. Studia stacjonarne drugiego stopnia. Plan studiów zgodny z Uchwałą nr 45/2022-2023 Senatu Uniwersytetu Przyrodniczego w Lublinie z dnia 28.04.2023 r., obowiązuje dla naboru 2025/2026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</si>
</sst>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2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0000FF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0000FF"/>
      <name val="Arial Narrow"/>
      <family val="2"/>
      <charset val="238"/>
    </font>
    <font>
      <sz val="9"/>
      <color rgb="FF0000FF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sz val="6"/>
      <color rgb="FF00000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90">
    <xf numFmtId="0" fontId="0" fillId="0" borderId="0" xfId="0"/>
    <xf numFmtId="0" fontId="4" fillId="0" borderId="0" xfId="1" applyFont="1" applyAlignment="1">
      <alignment horizontal="left" vertical="center"/>
    </xf>
    <xf numFmtId="1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4" fillId="0" borderId="4" xfId="1" applyFont="1" applyBorder="1" applyAlignment="1">
      <alignment horizontal="left" vertical="center"/>
    </xf>
    <xf numFmtId="1" fontId="5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64" fontId="7" fillId="0" borderId="3" xfId="4" applyFont="1" applyBorder="1" applyAlignment="1" applyProtection="1">
      <alignment horizontal="center" vertical="center" textRotation="90" wrapText="1"/>
    </xf>
    <xf numFmtId="164" fontId="7" fillId="0" borderId="3" xfId="4" applyFont="1" applyBorder="1" applyAlignment="1" applyProtection="1">
      <alignment horizontal="center" vertical="center" textRotation="90"/>
    </xf>
    <xf numFmtId="49" fontId="7" fillId="0" borderId="3" xfId="4" applyNumberFormat="1" applyFont="1" applyBorder="1" applyAlignment="1" applyProtection="1">
      <alignment horizontal="center" vertical="center" textRotation="90" wrapText="1"/>
    </xf>
    <xf numFmtId="0" fontId="6" fillId="0" borderId="0" xfId="1" applyFont="1" applyAlignment="1">
      <alignment vertical="center"/>
    </xf>
    <xf numFmtId="0" fontId="9" fillId="0" borderId="2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" fontId="1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1" fontId="10" fillId="0" borderId="10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1" fontId="6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10" xfId="0" applyFont="1" applyBorder="1" applyAlignment="1">
      <alignment vertical="center" wrapText="1"/>
    </xf>
    <xf numFmtId="0" fontId="13" fillId="0" borderId="10" xfId="1" applyFont="1" applyBorder="1" applyAlignment="1">
      <alignment horizontal="right" vertical="center"/>
    </xf>
    <xf numFmtId="1" fontId="7" fillId="0" borderId="6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1" fontId="14" fillId="0" borderId="10" xfId="1" applyNumberFormat="1" applyFont="1" applyBorder="1" applyAlignment="1">
      <alignment horizontal="center" vertical="center"/>
    </xf>
    <xf numFmtId="1" fontId="14" fillId="0" borderId="12" xfId="1" applyNumberFormat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1" fontId="10" fillId="0" borderId="12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1" fontId="18" fillId="0" borderId="10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1" fontId="7" fillId="0" borderId="2" xfId="1" applyNumberFormat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 textRotation="90"/>
    </xf>
    <xf numFmtId="1" fontId="7" fillId="0" borderId="0" xfId="1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left" vertical="center"/>
    </xf>
    <xf numFmtId="1" fontId="19" fillId="0" borderId="10" xfId="1" applyNumberFormat="1" applyFont="1" applyBorder="1" applyAlignment="1">
      <alignment vertical="center"/>
    </xf>
    <xf numFmtId="1" fontId="20" fillId="0" borderId="12" xfId="1" applyNumberFormat="1" applyFont="1" applyBorder="1" applyAlignment="1">
      <alignment horizontal="center" vertical="center"/>
    </xf>
    <xf numFmtId="1" fontId="21" fillId="0" borderId="10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1" fontId="19" fillId="0" borderId="0" xfId="1" applyNumberFormat="1" applyFont="1" applyAlignment="1">
      <alignment vertical="center"/>
    </xf>
    <xf numFmtId="1" fontId="15" fillId="0" borderId="0" xfId="1" applyNumberFormat="1" applyFont="1" applyBorder="1" applyAlignment="1">
      <alignment horizontal="center" vertical="center"/>
    </xf>
    <xf numFmtId="1" fontId="21" fillId="0" borderId="0" xfId="1" applyNumberFormat="1" applyFont="1" applyBorder="1" applyAlignment="1">
      <alignment horizontal="center" vertical="center"/>
    </xf>
    <xf numFmtId="1" fontId="23" fillId="0" borderId="0" xfId="1" applyNumberFormat="1" applyFont="1" applyBorder="1" applyAlignment="1">
      <alignment horizontal="center" vertical="center"/>
    </xf>
    <xf numFmtId="9" fontId="14" fillId="0" borderId="0" xfId="1" applyNumberFormat="1" applyFont="1" applyBorder="1" applyAlignment="1">
      <alignment horizontal="center" vertical="center"/>
    </xf>
    <xf numFmtId="1" fontId="14" fillId="0" borderId="0" xfId="1" applyNumberFormat="1" applyFont="1" applyBorder="1" applyAlignment="1">
      <alignment horizontal="center" vertical="center"/>
    </xf>
    <xf numFmtId="165" fontId="15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1" fontId="18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25" fillId="0" borderId="10" xfId="0" applyFont="1" applyBorder="1" applyAlignment="1">
      <alignment horizontal="center" wrapText="1"/>
    </xf>
  </cellXfs>
  <cellStyles count="5">
    <cellStyle name="Normalny" xfId="0" builtinId="0"/>
    <cellStyle name="Normalny 2" xfId="1" xr:uid="{00000000-0005-0000-0000-000001000000}"/>
    <cellStyle name="Normalny 6" xfId="2" xr:uid="{00000000-0005-0000-0000-000002000000}"/>
    <cellStyle name="Normalny_Arkusz1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"/>
  <sheetViews>
    <sheetView tabSelected="1" zoomScale="120" zoomScaleNormal="120" workbookViewId="0">
      <selection activeCell="A2" sqref="A2:J2"/>
    </sheetView>
  </sheetViews>
  <sheetFormatPr defaultColWidth="13" defaultRowHeight="13.2" x14ac:dyDescent="0.25"/>
  <cols>
    <col min="1" max="1" width="50" style="1" customWidth="1"/>
    <col min="2" max="2" width="5.6640625" style="2" customWidth="1"/>
    <col min="3" max="7" width="5.6640625" style="3" customWidth="1"/>
    <col min="8" max="8" width="4.5546875" style="3" customWidth="1"/>
    <col min="9" max="9" width="5" style="3" customWidth="1"/>
    <col min="10" max="10" width="5.44140625" style="4" customWidth="1"/>
    <col min="11" max="16384" width="13" style="5"/>
  </cols>
  <sheetData>
    <row r="1" spans="1:1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1" ht="40.5" customHeight="1" x14ac:dyDescent="0.25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85"/>
    </row>
    <row r="3" spans="1:11" ht="4.5" hidden="1" customHeight="1" x14ac:dyDescent="0.25">
      <c r="A3" s="6"/>
      <c r="B3" s="7"/>
      <c r="C3" s="8"/>
      <c r="D3" s="8"/>
      <c r="E3" s="8"/>
      <c r="F3" s="8"/>
      <c r="G3" s="8"/>
      <c r="H3" s="8"/>
      <c r="I3" s="8"/>
      <c r="J3" s="9"/>
    </row>
    <row r="4" spans="1:11" s="15" customFormat="1" ht="64.5" customHeight="1" x14ac:dyDescent="0.25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4" t="s">
        <v>6</v>
      </c>
      <c r="G4" s="14" t="s">
        <v>7</v>
      </c>
      <c r="H4" s="12" t="s">
        <v>8</v>
      </c>
      <c r="I4" s="12" t="s">
        <v>9</v>
      </c>
      <c r="J4" s="12" t="s">
        <v>10</v>
      </c>
    </row>
    <row r="5" spans="1:11" s="15" customFormat="1" ht="12.75" customHeight="1" x14ac:dyDescent="0.25">
      <c r="A5" s="86" t="s">
        <v>11</v>
      </c>
      <c r="B5" s="86"/>
      <c r="C5" s="86"/>
      <c r="D5" s="86"/>
      <c r="E5" s="86"/>
      <c r="F5" s="86"/>
      <c r="G5" s="86"/>
      <c r="H5" s="86"/>
      <c r="I5" s="86"/>
      <c r="J5" s="86"/>
    </row>
    <row r="6" spans="1:11" s="15" customFormat="1" ht="12" customHeight="1" x14ac:dyDescent="0.25">
      <c r="A6" s="16" t="s">
        <v>12</v>
      </c>
      <c r="B6" s="17">
        <v>2</v>
      </c>
      <c r="C6" s="18" t="s">
        <v>13</v>
      </c>
      <c r="D6" s="19">
        <f t="shared" ref="D6:D15" si="0">SUM(E6:H6)</f>
        <v>30</v>
      </c>
      <c r="E6" s="20"/>
      <c r="F6" s="21"/>
      <c r="G6" s="21">
        <v>30</v>
      </c>
      <c r="H6" s="22"/>
      <c r="I6" s="23">
        <f t="shared" ref="I6:I15" si="1">ROUNDUP(E6/15,0)</f>
        <v>0</v>
      </c>
      <c r="J6" s="24">
        <f t="shared" ref="J6:J15" si="2">ROUNDUP((F6+G6+H6)/15,0)</f>
        <v>2</v>
      </c>
    </row>
    <row r="7" spans="1:11" s="15" customFormat="1" ht="12" customHeight="1" x14ac:dyDescent="0.25">
      <c r="A7" s="25" t="s">
        <v>14</v>
      </c>
      <c r="B7" s="26">
        <v>2</v>
      </c>
      <c r="C7" s="27" t="s">
        <v>13</v>
      </c>
      <c r="D7" s="23">
        <f t="shared" si="0"/>
        <v>30</v>
      </c>
      <c r="E7" s="28">
        <v>15</v>
      </c>
      <c r="F7" s="29">
        <v>5</v>
      </c>
      <c r="G7" s="29">
        <v>10</v>
      </c>
      <c r="H7" s="30"/>
      <c r="I7" s="23">
        <f t="shared" si="1"/>
        <v>1</v>
      </c>
      <c r="J7" s="24">
        <f t="shared" si="2"/>
        <v>1</v>
      </c>
    </row>
    <row r="8" spans="1:11" s="15" customFormat="1" ht="12" customHeight="1" x14ac:dyDescent="0.25">
      <c r="A8" s="25" t="s">
        <v>15</v>
      </c>
      <c r="B8" s="26">
        <v>2</v>
      </c>
      <c r="C8" s="27" t="s">
        <v>13</v>
      </c>
      <c r="D8" s="23">
        <f t="shared" si="0"/>
        <v>30</v>
      </c>
      <c r="E8" s="28">
        <v>15</v>
      </c>
      <c r="F8" s="29">
        <v>5</v>
      </c>
      <c r="G8" s="29">
        <v>10</v>
      </c>
      <c r="H8" s="30"/>
      <c r="I8" s="23">
        <f t="shared" si="1"/>
        <v>1</v>
      </c>
      <c r="J8" s="24">
        <f t="shared" si="2"/>
        <v>1</v>
      </c>
    </row>
    <row r="9" spans="1:11" s="15" customFormat="1" ht="12" customHeight="1" x14ac:dyDescent="0.25">
      <c r="A9" s="25" t="s">
        <v>16</v>
      </c>
      <c r="B9" s="26">
        <v>5</v>
      </c>
      <c r="C9" s="27" t="s">
        <v>17</v>
      </c>
      <c r="D9" s="23">
        <f t="shared" si="0"/>
        <v>55</v>
      </c>
      <c r="E9" s="28">
        <v>15</v>
      </c>
      <c r="F9" s="29">
        <v>15</v>
      </c>
      <c r="G9" s="29">
        <v>25</v>
      </c>
      <c r="H9" s="30"/>
      <c r="I9" s="23">
        <f t="shared" si="1"/>
        <v>1</v>
      </c>
      <c r="J9" s="24">
        <f t="shared" si="2"/>
        <v>3</v>
      </c>
    </row>
    <row r="10" spans="1:11" s="15" customFormat="1" ht="12" customHeight="1" x14ac:dyDescent="0.25">
      <c r="A10" s="25" t="s">
        <v>18</v>
      </c>
      <c r="B10" s="26">
        <v>4</v>
      </c>
      <c r="C10" s="27" t="s">
        <v>17</v>
      </c>
      <c r="D10" s="23">
        <f t="shared" si="0"/>
        <v>45</v>
      </c>
      <c r="E10" s="28">
        <v>15</v>
      </c>
      <c r="F10" s="29">
        <v>10</v>
      </c>
      <c r="G10" s="29">
        <v>20</v>
      </c>
      <c r="H10" s="30"/>
      <c r="I10" s="23">
        <f t="shared" si="1"/>
        <v>1</v>
      </c>
      <c r="J10" s="24">
        <f t="shared" si="2"/>
        <v>2</v>
      </c>
    </row>
    <row r="11" spans="1:11" s="15" customFormat="1" ht="12" customHeight="1" x14ac:dyDescent="0.25">
      <c r="A11" s="25" t="s">
        <v>19</v>
      </c>
      <c r="B11" s="26">
        <v>4</v>
      </c>
      <c r="C11" s="27" t="s">
        <v>17</v>
      </c>
      <c r="D11" s="23">
        <f t="shared" si="0"/>
        <v>45</v>
      </c>
      <c r="E11" s="28">
        <v>15</v>
      </c>
      <c r="F11" s="29">
        <v>10</v>
      </c>
      <c r="G11" s="29">
        <v>20</v>
      </c>
      <c r="H11" s="30"/>
      <c r="I11" s="23">
        <f t="shared" si="1"/>
        <v>1</v>
      </c>
      <c r="J11" s="24">
        <f t="shared" si="2"/>
        <v>2</v>
      </c>
      <c r="K11" s="31"/>
    </row>
    <row r="12" spans="1:11" s="15" customFormat="1" ht="13.5" customHeight="1" x14ac:dyDescent="0.25">
      <c r="A12" s="25" t="s">
        <v>20</v>
      </c>
      <c r="B12" s="26">
        <v>3</v>
      </c>
      <c r="C12" s="27" t="s">
        <v>13</v>
      </c>
      <c r="D12" s="23">
        <f t="shared" si="0"/>
        <v>45</v>
      </c>
      <c r="E12" s="28">
        <v>15</v>
      </c>
      <c r="F12" s="29">
        <v>10</v>
      </c>
      <c r="G12" s="29">
        <v>20</v>
      </c>
      <c r="H12" s="30"/>
      <c r="I12" s="23">
        <f t="shared" si="1"/>
        <v>1</v>
      </c>
      <c r="J12" s="24">
        <f t="shared" si="2"/>
        <v>2</v>
      </c>
    </row>
    <row r="13" spans="1:11" s="32" customFormat="1" ht="12" customHeight="1" x14ac:dyDescent="0.25">
      <c r="A13" s="25" t="s">
        <v>21</v>
      </c>
      <c r="B13" s="26">
        <v>2</v>
      </c>
      <c r="C13" s="27" t="s">
        <v>13</v>
      </c>
      <c r="D13" s="23">
        <f t="shared" si="0"/>
        <v>30</v>
      </c>
      <c r="E13" s="28">
        <v>15</v>
      </c>
      <c r="F13" s="29">
        <v>5</v>
      </c>
      <c r="G13" s="29">
        <v>10</v>
      </c>
      <c r="H13" s="30"/>
      <c r="I13" s="23">
        <f t="shared" si="1"/>
        <v>1</v>
      </c>
      <c r="J13" s="24">
        <f t="shared" si="2"/>
        <v>1</v>
      </c>
    </row>
    <row r="14" spans="1:11" s="15" customFormat="1" ht="13.5" customHeight="1" x14ac:dyDescent="0.25">
      <c r="A14" s="33" t="s">
        <v>22</v>
      </c>
      <c r="B14" s="26">
        <v>4</v>
      </c>
      <c r="C14" s="27" t="s">
        <v>17</v>
      </c>
      <c r="D14" s="23">
        <f t="shared" si="0"/>
        <v>45</v>
      </c>
      <c r="E14" s="28">
        <v>45</v>
      </c>
      <c r="F14" s="29"/>
      <c r="G14" s="29"/>
      <c r="H14" s="30"/>
      <c r="I14" s="23">
        <f t="shared" si="1"/>
        <v>3</v>
      </c>
      <c r="J14" s="24">
        <f t="shared" si="2"/>
        <v>0</v>
      </c>
    </row>
    <row r="15" spans="1:11" s="15" customFormat="1" ht="12" customHeight="1" x14ac:dyDescent="0.25">
      <c r="A15" s="25" t="s">
        <v>23</v>
      </c>
      <c r="B15" s="26">
        <v>2</v>
      </c>
      <c r="C15" s="27" t="s">
        <v>13</v>
      </c>
      <c r="D15" s="23">
        <f t="shared" si="0"/>
        <v>45</v>
      </c>
      <c r="E15" s="28">
        <v>15</v>
      </c>
      <c r="F15" s="29">
        <v>10</v>
      </c>
      <c r="G15" s="29">
        <v>20</v>
      </c>
      <c r="H15" s="30"/>
      <c r="I15" s="23">
        <f t="shared" si="1"/>
        <v>1</v>
      </c>
      <c r="J15" s="24">
        <f t="shared" si="2"/>
        <v>2</v>
      </c>
    </row>
    <row r="16" spans="1:11" s="32" customFormat="1" ht="12" customHeight="1" x14ac:dyDescent="0.25">
      <c r="A16" s="34" t="s">
        <v>24</v>
      </c>
      <c r="B16" s="35">
        <f>SUM(B6:B15)</f>
        <v>30</v>
      </c>
      <c r="C16" s="36">
        <f>COUNTIF(C6:C15,"e")</f>
        <v>4</v>
      </c>
      <c r="D16" s="37">
        <f t="shared" ref="D16:J16" si="3">SUM(D6:D15)</f>
        <v>400</v>
      </c>
      <c r="E16" s="37">
        <f t="shared" si="3"/>
        <v>165</v>
      </c>
      <c r="F16" s="37">
        <f t="shared" si="3"/>
        <v>70</v>
      </c>
      <c r="G16" s="37">
        <f t="shared" si="3"/>
        <v>165</v>
      </c>
      <c r="H16" s="38">
        <f t="shared" si="3"/>
        <v>0</v>
      </c>
      <c r="I16" s="37">
        <f t="shared" si="3"/>
        <v>11</v>
      </c>
      <c r="J16" s="39">
        <f t="shared" si="3"/>
        <v>16</v>
      </c>
    </row>
    <row r="17" spans="1:10" s="32" customFormat="1" ht="12" customHeight="1" x14ac:dyDescent="0.25">
      <c r="A17" s="87" t="s">
        <v>25</v>
      </c>
      <c r="B17" s="87"/>
      <c r="C17" s="87"/>
      <c r="D17" s="87"/>
      <c r="E17" s="87"/>
      <c r="F17" s="87"/>
      <c r="G17" s="87"/>
      <c r="H17" s="87"/>
      <c r="I17" s="87"/>
      <c r="J17" s="87"/>
    </row>
    <row r="18" spans="1:10" s="32" customFormat="1" ht="15" customHeight="1" x14ac:dyDescent="0.25">
      <c r="A18" s="33" t="s">
        <v>26</v>
      </c>
      <c r="B18" s="26">
        <v>4</v>
      </c>
      <c r="C18" s="27" t="s">
        <v>17</v>
      </c>
      <c r="D18" s="40">
        <f t="shared" ref="D18:D26" si="4">SUM(E18:H18)</f>
        <v>30</v>
      </c>
      <c r="E18" s="28">
        <v>30</v>
      </c>
      <c r="F18" s="29"/>
      <c r="G18" s="29"/>
      <c r="H18" s="23"/>
      <c r="I18" s="23">
        <f t="shared" ref="I18:I26" si="5">ROUNDUP(E18/15,0)</f>
        <v>2</v>
      </c>
      <c r="J18" s="24">
        <f t="shared" ref="J18:J26" si="6">ROUNDUP((F18+G18+H18)/15,0)</f>
        <v>0</v>
      </c>
    </row>
    <row r="19" spans="1:10" s="41" customFormat="1" ht="12.75" customHeight="1" x14ac:dyDescent="0.25">
      <c r="A19" s="33" t="s">
        <v>27</v>
      </c>
      <c r="B19" s="26">
        <v>3</v>
      </c>
      <c r="C19" s="27" t="s">
        <v>13</v>
      </c>
      <c r="D19" s="40">
        <f t="shared" si="4"/>
        <v>30</v>
      </c>
      <c r="E19" s="28">
        <v>15</v>
      </c>
      <c r="F19" s="29">
        <v>5</v>
      </c>
      <c r="G19" s="29">
        <v>10</v>
      </c>
      <c r="H19" s="23"/>
      <c r="I19" s="23">
        <f t="shared" si="5"/>
        <v>1</v>
      </c>
      <c r="J19" s="24">
        <f t="shared" si="6"/>
        <v>1</v>
      </c>
    </row>
    <row r="20" spans="1:10" s="42" customFormat="1" ht="12" customHeight="1" x14ac:dyDescent="0.25">
      <c r="A20" s="25" t="s">
        <v>28</v>
      </c>
      <c r="B20" s="26">
        <v>4</v>
      </c>
      <c r="C20" s="27" t="s">
        <v>13</v>
      </c>
      <c r="D20" s="40">
        <f t="shared" si="4"/>
        <v>45</v>
      </c>
      <c r="E20" s="28">
        <v>15</v>
      </c>
      <c r="F20" s="29">
        <v>10</v>
      </c>
      <c r="G20" s="29">
        <v>20</v>
      </c>
      <c r="H20" s="24"/>
      <c r="I20" s="23">
        <f t="shared" si="5"/>
        <v>1</v>
      </c>
      <c r="J20" s="24">
        <f t="shared" si="6"/>
        <v>2</v>
      </c>
    </row>
    <row r="21" spans="1:10" s="32" customFormat="1" ht="12" customHeight="1" x14ac:dyDescent="0.25">
      <c r="A21" s="25" t="s">
        <v>29</v>
      </c>
      <c r="B21" s="26">
        <v>4</v>
      </c>
      <c r="C21" s="43" t="s">
        <v>17</v>
      </c>
      <c r="D21" s="40">
        <f t="shared" si="4"/>
        <v>45</v>
      </c>
      <c r="E21" s="28">
        <v>15</v>
      </c>
      <c r="F21" s="29">
        <v>10</v>
      </c>
      <c r="G21" s="29">
        <v>20</v>
      </c>
      <c r="H21" s="23"/>
      <c r="I21" s="23">
        <f t="shared" si="5"/>
        <v>1</v>
      </c>
      <c r="J21" s="24">
        <f t="shared" si="6"/>
        <v>2</v>
      </c>
    </row>
    <row r="22" spans="1:10" s="15" customFormat="1" ht="12" customHeight="1" x14ac:dyDescent="0.25">
      <c r="A22" s="25" t="s">
        <v>30</v>
      </c>
      <c r="B22" s="26">
        <v>4</v>
      </c>
      <c r="C22" s="43" t="s">
        <v>13</v>
      </c>
      <c r="D22" s="40">
        <f t="shared" si="4"/>
        <v>45</v>
      </c>
      <c r="E22" s="44">
        <v>15</v>
      </c>
      <c r="F22" s="29">
        <v>10</v>
      </c>
      <c r="G22" s="29">
        <v>20</v>
      </c>
      <c r="H22" s="23"/>
      <c r="I22" s="23">
        <f t="shared" si="5"/>
        <v>1</v>
      </c>
      <c r="J22" s="24">
        <f t="shared" si="6"/>
        <v>2</v>
      </c>
    </row>
    <row r="23" spans="1:10" s="42" customFormat="1" ht="12" customHeight="1" x14ac:dyDescent="0.25">
      <c r="A23" s="25" t="s">
        <v>31</v>
      </c>
      <c r="B23" s="26">
        <v>4</v>
      </c>
      <c r="C23" s="27" t="s">
        <v>13</v>
      </c>
      <c r="D23" s="40">
        <f t="shared" si="4"/>
        <v>35</v>
      </c>
      <c r="E23" s="23">
        <v>15</v>
      </c>
      <c r="F23" s="29">
        <v>10</v>
      </c>
      <c r="G23" s="29">
        <v>10</v>
      </c>
      <c r="H23" s="23"/>
      <c r="I23" s="23">
        <f t="shared" si="5"/>
        <v>1</v>
      </c>
      <c r="J23" s="24">
        <f t="shared" si="6"/>
        <v>2</v>
      </c>
    </row>
    <row r="24" spans="1:10" s="42" customFormat="1" ht="12" customHeight="1" x14ac:dyDescent="0.25">
      <c r="A24" s="25" t="s">
        <v>32</v>
      </c>
      <c r="B24" s="26">
        <v>4</v>
      </c>
      <c r="C24" s="27" t="s">
        <v>13</v>
      </c>
      <c r="D24" s="40">
        <f t="shared" si="4"/>
        <v>45</v>
      </c>
      <c r="E24" s="23">
        <v>15</v>
      </c>
      <c r="F24" s="29">
        <v>10</v>
      </c>
      <c r="G24" s="29">
        <v>20</v>
      </c>
      <c r="H24" s="23"/>
      <c r="I24" s="23">
        <f t="shared" si="5"/>
        <v>1</v>
      </c>
      <c r="J24" s="24">
        <f t="shared" si="6"/>
        <v>2</v>
      </c>
    </row>
    <row r="25" spans="1:10" s="42" customFormat="1" ht="12" customHeight="1" x14ac:dyDescent="0.25">
      <c r="A25" s="45" t="s">
        <v>33</v>
      </c>
      <c r="B25" s="46">
        <v>2</v>
      </c>
      <c r="C25" s="47" t="s">
        <v>13</v>
      </c>
      <c r="D25" s="23">
        <f t="shared" si="4"/>
        <v>30</v>
      </c>
      <c r="E25" s="23">
        <v>15</v>
      </c>
      <c r="F25" s="23">
        <v>5</v>
      </c>
      <c r="G25" s="23">
        <v>10</v>
      </c>
      <c r="H25" s="23"/>
      <c r="I25" s="23">
        <f t="shared" si="5"/>
        <v>1</v>
      </c>
      <c r="J25" s="24">
        <f t="shared" si="6"/>
        <v>1</v>
      </c>
    </row>
    <row r="26" spans="1:10" s="32" customFormat="1" ht="12" customHeight="1" x14ac:dyDescent="0.25">
      <c r="A26" s="25" t="s">
        <v>34</v>
      </c>
      <c r="B26" s="46">
        <v>1</v>
      </c>
      <c r="C26" s="27" t="s">
        <v>13</v>
      </c>
      <c r="D26" s="23">
        <f t="shared" si="4"/>
        <v>15</v>
      </c>
      <c r="E26" s="23"/>
      <c r="F26" s="23"/>
      <c r="G26" s="23">
        <v>15</v>
      </c>
      <c r="H26" s="23"/>
      <c r="I26" s="23">
        <f t="shared" si="5"/>
        <v>0</v>
      </c>
      <c r="J26" s="24">
        <f t="shared" si="6"/>
        <v>1</v>
      </c>
    </row>
    <row r="27" spans="1:10" s="15" customFormat="1" ht="12" customHeight="1" x14ac:dyDescent="0.25">
      <c r="A27" s="48" t="s">
        <v>24</v>
      </c>
      <c r="B27" s="39">
        <f>SUM(B18:B26)</f>
        <v>30</v>
      </c>
      <c r="C27" s="49">
        <f>COUNTIF(C18:C26,"e")</f>
        <v>2</v>
      </c>
      <c r="D27" s="37">
        <f t="shared" ref="D27:J27" si="7">SUM(D18:D26)</f>
        <v>320</v>
      </c>
      <c r="E27" s="37">
        <f t="shared" si="7"/>
        <v>135</v>
      </c>
      <c r="F27" s="37">
        <f t="shared" si="7"/>
        <v>60</v>
      </c>
      <c r="G27" s="37">
        <f t="shared" si="7"/>
        <v>125</v>
      </c>
      <c r="H27" s="37">
        <f t="shared" si="7"/>
        <v>0</v>
      </c>
      <c r="I27" s="37">
        <f t="shared" si="7"/>
        <v>9</v>
      </c>
      <c r="J27" s="39">
        <f t="shared" si="7"/>
        <v>13</v>
      </c>
    </row>
    <row r="28" spans="1:10" s="15" customFormat="1" ht="12" customHeight="1" x14ac:dyDescent="0.25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</row>
    <row r="29" spans="1:10" s="15" customFormat="1" ht="12" customHeight="1" x14ac:dyDescent="0.25">
      <c r="A29" s="25" t="s">
        <v>36</v>
      </c>
      <c r="B29" s="50">
        <v>2</v>
      </c>
      <c r="C29" s="43" t="s">
        <v>13</v>
      </c>
      <c r="D29" s="23">
        <f>SUM(E29:H29)</f>
        <v>30</v>
      </c>
      <c r="E29" s="23">
        <v>15</v>
      </c>
      <c r="F29" s="23">
        <v>5</v>
      </c>
      <c r="G29" s="51">
        <v>10</v>
      </c>
      <c r="H29" s="23"/>
      <c r="I29" s="23">
        <f t="shared" ref="I29:I34" si="8">ROUNDUP(E29/15,0)</f>
        <v>1</v>
      </c>
      <c r="J29" s="24">
        <f t="shared" ref="J29:J34" si="9">ROUNDUP((F29+G29+H29)/17,0)</f>
        <v>1</v>
      </c>
    </row>
    <row r="30" spans="1:10" s="15" customFormat="1" ht="12" customHeight="1" x14ac:dyDescent="0.25">
      <c r="A30" s="25" t="s">
        <v>37</v>
      </c>
      <c r="B30" s="50">
        <v>3</v>
      </c>
      <c r="C30" s="43" t="s">
        <v>13</v>
      </c>
      <c r="D30" s="23">
        <f>SUM(E30:H30)</f>
        <v>30</v>
      </c>
      <c r="E30" s="24">
        <v>15</v>
      </c>
      <c r="F30" s="24">
        <v>5</v>
      </c>
      <c r="G30" s="52">
        <v>10</v>
      </c>
      <c r="H30" s="24"/>
      <c r="I30" s="23">
        <f t="shared" si="8"/>
        <v>1</v>
      </c>
      <c r="J30" s="24">
        <f t="shared" si="9"/>
        <v>1</v>
      </c>
    </row>
    <row r="31" spans="1:10" s="15" customFormat="1" ht="12" customHeight="1" x14ac:dyDescent="0.25">
      <c r="A31" s="25" t="s">
        <v>38</v>
      </c>
      <c r="B31" s="50">
        <v>4</v>
      </c>
      <c r="C31" s="27" t="s">
        <v>17</v>
      </c>
      <c r="D31" s="23">
        <f>SUM(E31:H31)</f>
        <v>45</v>
      </c>
      <c r="E31" s="24">
        <v>15</v>
      </c>
      <c r="F31" s="23">
        <v>10</v>
      </c>
      <c r="G31" s="51">
        <v>20</v>
      </c>
      <c r="H31" s="23"/>
      <c r="I31" s="23">
        <f t="shared" si="8"/>
        <v>1</v>
      </c>
      <c r="J31" s="24">
        <f t="shared" si="9"/>
        <v>2</v>
      </c>
    </row>
    <row r="32" spans="1:10" s="15" customFormat="1" ht="12" customHeight="1" x14ac:dyDescent="0.25">
      <c r="A32" s="25" t="s">
        <v>39</v>
      </c>
      <c r="B32" s="50">
        <v>4</v>
      </c>
      <c r="C32" s="27" t="s">
        <v>17</v>
      </c>
      <c r="D32" s="23">
        <f>SUM(E32:H32)</f>
        <v>45</v>
      </c>
      <c r="E32" s="24">
        <v>15</v>
      </c>
      <c r="F32" s="23">
        <v>10</v>
      </c>
      <c r="G32" s="51">
        <v>20</v>
      </c>
      <c r="H32" s="53"/>
      <c r="I32" s="23">
        <f t="shared" si="8"/>
        <v>1</v>
      </c>
      <c r="J32" s="24">
        <f t="shared" si="9"/>
        <v>2</v>
      </c>
    </row>
    <row r="33" spans="1:10" s="15" customFormat="1" ht="12" customHeight="1" x14ac:dyDescent="0.25">
      <c r="A33" s="25" t="s">
        <v>40</v>
      </c>
      <c r="B33" s="50">
        <v>2</v>
      </c>
      <c r="C33" s="27" t="s">
        <v>13</v>
      </c>
      <c r="D33" s="23">
        <f>SUM(E33:H33)</f>
        <v>30</v>
      </c>
      <c r="E33" s="24"/>
      <c r="F33" s="23"/>
      <c r="G33" s="23">
        <v>30</v>
      </c>
      <c r="H33" s="23"/>
      <c r="I33" s="23">
        <f t="shared" si="8"/>
        <v>0</v>
      </c>
      <c r="J33" s="24">
        <f t="shared" si="9"/>
        <v>2</v>
      </c>
    </row>
    <row r="34" spans="1:10" s="15" customFormat="1" ht="12" customHeight="1" x14ac:dyDescent="0.25">
      <c r="A34" s="25" t="s">
        <v>41</v>
      </c>
      <c r="B34" s="50">
        <v>15</v>
      </c>
      <c r="C34" s="43" t="s">
        <v>17</v>
      </c>
      <c r="D34" s="23"/>
      <c r="E34" s="24"/>
      <c r="F34" s="24"/>
      <c r="G34" s="52"/>
      <c r="H34" s="24"/>
      <c r="I34" s="23">
        <f t="shared" si="8"/>
        <v>0</v>
      </c>
      <c r="J34" s="24">
        <f t="shared" si="9"/>
        <v>0</v>
      </c>
    </row>
    <row r="35" spans="1:10" s="15" customFormat="1" ht="12" customHeight="1" x14ac:dyDescent="0.25">
      <c r="A35" s="48" t="s">
        <v>24</v>
      </c>
      <c r="B35" s="39">
        <f>SUM(B29:B34)</f>
        <v>30</v>
      </c>
      <c r="C35" s="49">
        <f>COUNTIF(C29:C34,"e")</f>
        <v>3</v>
      </c>
      <c r="D35" s="37">
        <f>SUM(D29:D34)</f>
        <v>180</v>
      </c>
      <c r="E35" s="37">
        <f>SUM(E29:E34)</f>
        <v>60</v>
      </c>
      <c r="F35" s="37">
        <f>SUM(F29:F34)</f>
        <v>30</v>
      </c>
      <c r="G35" s="37">
        <f>SUM(G29:G34)</f>
        <v>90</v>
      </c>
      <c r="H35" s="37"/>
      <c r="I35" s="37">
        <f>SUM(I29:I34)</f>
        <v>4</v>
      </c>
      <c r="J35" s="37">
        <f>SUM(J29:J34)</f>
        <v>8</v>
      </c>
    </row>
    <row r="36" spans="1:10" s="15" customFormat="1" ht="12" customHeight="1" x14ac:dyDescent="0.25">
      <c r="A36" s="54" t="s">
        <v>42</v>
      </c>
      <c r="B36" s="55">
        <f>B16+B27+B35</f>
        <v>90</v>
      </c>
      <c r="C36" s="56"/>
      <c r="D36" s="39">
        <f>D16+D27+D35</f>
        <v>900</v>
      </c>
      <c r="E36" s="39">
        <f>E16+E27+E35</f>
        <v>360</v>
      </c>
      <c r="F36" s="39">
        <f>F16+F27+F35</f>
        <v>160</v>
      </c>
      <c r="G36" s="39">
        <f>G16+G27+G35</f>
        <v>380</v>
      </c>
      <c r="H36" s="39">
        <f>H16+H27+H35</f>
        <v>0</v>
      </c>
      <c r="I36" s="57"/>
      <c r="J36" s="58"/>
    </row>
    <row r="37" spans="1:10" s="66" customFormat="1" ht="13.8" x14ac:dyDescent="0.25">
      <c r="A37" s="59" t="s">
        <v>43</v>
      </c>
      <c r="B37" s="60"/>
      <c r="C37" s="61"/>
      <c r="D37" s="62"/>
      <c r="E37" s="63">
        <f>(E36/D36)*100</f>
        <v>40</v>
      </c>
      <c r="F37" s="63">
        <f>(F36/D36)*100</f>
        <v>17.777777777777779</v>
      </c>
      <c r="G37" s="63">
        <f>(G36/D36)*100</f>
        <v>42.222222222222221</v>
      </c>
      <c r="H37" s="63">
        <f>(H36/D36)*100</f>
        <v>0</v>
      </c>
      <c r="I37" s="64"/>
      <c r="J37" s="65"/>
    </row>
    <row r="38" spans="1:10" s="66" customFormat="1" ht="13.8" x14ac:dyDescent="0.25">
      <c r="A38" s="67" t="s">
        <v>44</v>
      </c>
      <c r="B38" s="68"/>
      <c r="C38" s="69"/>
      <c r="D38" s="70"/>
      <c r="E38" s="71"/>
      <c r="F38" s="72"/>
      <c r="G38" s="73"/>
      <c r="H38" s="74"/>
      <c r="I38" s="81"/>
      <c r="J38" s="81"/>
    </row>
    <row r="39" spans="1:10" ht="13.8" x14ac:dyDescent="0.25">
      <c r="A39" s="75"/>
      <c r="B39" s="76"/>
      <c r="C39" s="77"/>
      <c r="D39" s="77"/>
      <c r="E39" s="77"/>
      <c r="F39" s="77"/>
      <c r="G39" s="77"/>
      <c r="H39" s="77"/>
      <c r="I39" s="77"/>
      <c r="J39" s="78"/>
    </row>
    <row r="40" spans="1:10" ht="13.8" x14ac:dyDescent="0.25">
      <c r="A40" s="82" t="s">
        <v>45</v>
      </c>
      <c r="B40" s="82"/>
      <c r="C40" s="82"/>
      <c r="D40" s="82"/>
      <c r="E40" s="82"/>
      <c r="F40" s="82"/>
      <c r="G40" s="82"/>
      <c r="H40" s="82"/>
      <c r="I40" s="82"/>
      <c r="J40" s="82"/>
    </row>
    <row r="41" spans="1:10" ht="13.5" customHeight="1" x14ac:dyDescent="0.25">
      <c r="A41" s="33" t="s">
        <v>46</v>
      </c>
      <c r="B41" s="50">
        <v>2</v>
      </c>
      <c r="C41" s="43" t="s">
        <v>13</v>
      </c>
      <c r="D41" s="24">
        <v>30</v>
      </c>
      <c r="E41" s="28">
        <v>15</v>
      </c>
      <c r="F41" s="29">
        <v>5</v>
      </c>
      <c r="G41" s="29">
        <v>10</v>
      </c>
      <c r="H41" s="79"/>
      <c r="I41" s="24">
        <f>E41/15</f>
        <v>1</v>
      </c>
      <c r="J41" s="24">
        <f>ROUNDUP((F41+G41+H41)/15,0)</f>
        <v>1</v>
      </c>
    </row>
    <row r="42" spans="1:10" ht="12.75" customHeight="1" x14ac:dyDescent="0.25">
      <c r="A42" s="33" t="s">
        <v>47</v>
      </c>
      <c r="B42" s="50">
        <v>2</v>
      </c>
      <c r="C42" s="43" t="s">
        <v>13</v>
      </c>
      <c r="D42" s="24">
        <v>30</v>
      </c>
      <c r="E42" s="28">
        <v>15</v>
      </c>
      <c r="F42" s="29">
        <v>5</v>
      </c>
      <c r="G42" s="29">
        <v>10</v>
      </c>
      <c r="H42" s="79"/>
      <c r="I42" s="24">
        <f>E42/15</f>
        <v>1</v>
      </c>
      <c r="J42" s="24">
        <f>ROUNDUP((F42+G42+H42)/15,0)</f>
        <v>1</v>
      </c>
    </row>
    <row r="43" spans="1:10" ht="12.75" customHeight="1" x14ac:dyDescent="0.25">
      <c r="A43" s="33" t="s">
        <v>48</v>
      </c>
      <c r="B43" s="26">
        <v>2</v>
      </c>
      <c r="C43" s="43" t="s">
        <v>13</v>
      </c>
      <c r="D43" s="24">
        <v>30</v>
      </c>
      <c r="E43" s="28">
        <v>15</v>
      </c>
      <c r="F43" s="29">
        <v>5</v>
      </c>
      <c r="G43" s="29">
        <v>10</v>
      </c>
      <c r="H43" s="79"/>
      <c r="I43" s="24">
        <f>E43/15</f>
        <v>1</v>
      </c>
      <c r="J43" s="24">
        <f>ROUNDUP((F43+G43+H43)/15,0)</f>
        <v>1</v>
      </c>
    </row>
    <row r="44" spans="1:10" ht="13.8" x14ac:dyDescent="0.25">
      <c r="A44" s="83" t="s">
        <v>49</v>
      </c>
      <c r="B44" s="83"/>
      <c r="C44" s="83"/>
      <c r="D44" s="83"/>
      <c r="E44" s="83"/>
      <c r="F44" s="83"/>
      <c r="G44" s="83"/>
      <c r="H44" s="83"/>
      <c r="I44" s="83"/>
      <c r="J44" s="83"/>
    </row>
    <row r="45" spans="1:10" ht="13.8" x14ac:dyDescent="0.25">
      <c r="A45" s="33" t="s">
        <v>50</v>
      </c>
      <c r="B45" s="26">
        <v>2</v>
      </c>
      <c r="C45" s="43" t="s">
        <v>13</v>
      </c>
      <c r="D45" s="24">
        <f>SUM(E45:H45)</f>
        <v>30</v>
      </c>
      <c r="E45" s="28">
        <v>15</v>
      </c>
      <c r="F45" s="29">
        <v>5</v>
      </c>
      <c r="G45" s="29">
        <v>10</v>
      </c>
      <c r="H45" s="24"/>
      <c r="I45" s="24">
        <f>E45/15</f>
        <v>1</v>
      </c>
      <c r="J45" s="24">
        <f>ROUNDUP((F45+G45+H45)/15,0)</f>
        <v>1</v>
      </c>
    </row>
    <row r="46" spans="1:10" ht="13.8" x14ac:dyDescent="0.25">
      <c r="A46" s="33" t="s">
        <v>51</v>
      </c>
      <c r="B46" s="26">
        <v>2</v>
      </c>
      <c r="C46" s="43" t="s">
        <v>13</v>
      </c>
      <c r="D46" s="24">
        <f>SUM(E46:H46)</f>
        <v>30</v>
      </c>
      <c r="E46" s="28">
        <v>15</v>
      </c>
      <c r="F46" s="29">
        <v>5</v>
      </c>
      <c r="G46" s="29">
        <v>10</v>
      </c>
      <c r="H46" s="24"/>
      <c r="I46" s="24">
        <f>E46/15</f>
        <v>1</v>
      </c>
      <c r="J46" s="24">
        <f>ROUNDUP((F46+G46+H46)/15,0)</f>
        <v>1</v>
      </c>
    </row>
    <row r="47" spans="1:10" ht="13.5" customHeight="1" x14ac:dyDescent="0.25">
      <c r="A47" s="33" t="s">
        <v>52</v>
      </c>
      <c r="B47" s="26">
        <v>2</v>
      </c>
      <c r="C47" s="43" t="s">
        <v>13</v>
      </c>
      <c r="D47" s="24">
        <v>30</v>
      </c>
      <c r="E47" s="28">
        <v>15</v>
      </c>
      <c r="F47" s="29">
        <v>5</v>
      </c>
      <c r="G47" s="29">
        <v>10</v>
      </c>
      <c r="H47" s="79"/>
      <c r="I47" s="24">
        <f>E47/15</f>
        <v>1</v>
      </c>
      <c r="J47" s="24">
        <f>ROUNDUP((F47+G47+H47)/15,0)</f>
        <v>1</v>
      </c>
    </row>
    <row r="48" spans="1:10" ht="13.8" x14ac:dyDescent="0.25">
      <c r="A48" s="83" t="s">
        <v>36</v>
      </c>
      <c r="B48" s="83"/>
      <c r="C48" s="83"/>
      <c r="D48" s="83"/>
      <c r="E48" s="83"/>
      <c r="F48" s="83"/>
      <c r="G48" s="83"/>
      <c r="H48" s="83"/>
      <c r="I48" s="83"/>
      <c r="J48" s="83"/>
    </row>
    <row r="49" spans="1:10" ht="13.8" x14ac:dyDescent="0.25">
      <c r="A49" s="33" t="s">
        <v>53</v>
      </c>
      <c r="B49" s="26">
        <v>2</v>
      </c>
      <c r="C49" s="43" t="s">
        <v>13</v>
      </c>
      <c r="D49" s="24">
        <f>SUM(E49:G49)</f>
        <v>30</v>
      </c>
      <c r="E49" s="28">
        <v>15</v>
      </c>
      <c r="F49" s="29">
        <v>5</v>
      </c>
      <c r="G49" s="29">
        <v>10</v>
      </c>
      <c r="H49" s="24"/>
      <c r="I49" s="24">
        <f>E49/15</f>
        <v>1</v>
      </c>
      <c r="J49" s="24">
        <f>ROUNDUP((F49+G49+H49)/15,0)</f>
        <v>1</v>
      </c>
    </row>
    <row r="50" spans="1:10" ht="13.8" x14ac:dyDescent="0.25">
      <c r="A50" s="33" t="s">
        <v>54</v>
      </c>
      <c r="B50" s="26">
        <v>2</v>
      </c>
      <c r="C50" s="43" t="s">
        <v>13</v>
      </c>
      <c r="D50" s="24">
        <f>SUM(E50:G50)</f>
        <v>30</v>
      </c>
      <c r="E50" s="28">
        <v>15</v>
      </c>
      <c r="F50" s="29">
        <v>5</v>
      </c>
      <c r="G50" s="29">
        <v>10</v>
      </c>
      <c r="H50" s="24"/>
      <c r="I50" s="24">
        <f>E50/15</f>
        <v>1</v>
      </c>
      <c r="J50" s="24">
        <f>ROUNDUP((F50+G50+H50)/15,0)</f>
        <v>1</v>
      </c>
    </row>
    <row r="51" spans="1:10" ht="13.8" x14ac:dyDescent="0.25">
      <c r="A51" s="33" t="s">
        <v>55</v>
      </c>
      <c r="B51" s="26">
        <v>2</v>
      </c>
      <c r="C51" s="43" t="s">
        <v>13</v>
      </c>
      <c r="D51" s="24">
        <f>SUM(E51:G51)</f>
        <v>30</v>
      </c>
      <c r="E51" s="28">
        <v>15</v>
      </c>
      <c r="F51" s="29">
        <v>5</v>
      </c>
      <c r="G51" s="29">
        <v>10</v>
      </c>
      <c r="H51" s="24"/>
      <c r="I51" s="24">
        <f>E51/15</f>
        <v>1</v>
      </c>
      <c r="J51" s="24">
        <f>ROUNDUP((F51+G51+H51)/15,0)</f>
        <v>1</v>
      </c>
    </row>
    <row r="52" spans="1:10" ht="13.8" x14ac:dyDescent="0.25">
      <c r="A52" s="33" t="s">
        <v>56</v>
      </c>
      <c r="B52" s="26">
        <v>2</v>
      </c>
      <c r="C52" s="43" t="s">
        <v>13</v>
      </c>
      <c r="D52" s="24">
        <f>SUM(E52:G52)</f>
        <v>30</v>
      </c>
      <c r="E52" s="28">
        <v>15</v>
      </c>
      <c r="F52" s="29">
        <v>5</v>
      </c>
      <c r="G52" s="29">
        <v>10</v>
      </c>
      <c r="H52" s="24"/>
      <c r="I52" s="24">
        <f>E52/15</f>
        <v>1</v>
      </c>
      <c r="J52" s="24">
        <f>ROUNDUP((F52+G52+H52)/15,0)</f>
        <v>1</v>
      </c>
    </row>
    <row r="53" spans="1:10" ht="13.8" x14ac:dyDescent="0.25">
      <c r="A53" s="75"/>
      <c r="B53" s="76"/>
      <c r="C53" s="77"/>
      <c r="D53" s="77"/>
      <c r="E53" s="77"/>
      <c r="F53" s="77"/>
      <c r="G53" s="77"/>
      <c r="H53" s="77"/>
      <c r="I53" s="77"/>
      <c r="J53" s="78"/>
    </row>
    <row r="54" spans="1:10" ht="13.8" x14ac:dyDescent="0.25">
      <c r="A54" s="75"/>
      <c r="B54" s="76"/>
      <c r="C54" s="77"/>
      <c r="D54" s="77"/>
      <c r="E54" s="77"/>
      <c r="F54" s="77"/>
      <c r="G54" s="77"/>
      <c r="H54" s="77"/>
      <c r="I54" s="77"/>
      <c r="J54" s="78"/>
    </row>
    <row r="55" spans="1:10" ht="13.8" x14ac:dyDescent="0.25">
      <c r="A55" s="75"/>
      <c r="B55" s="76"/>
      <c r="C55" s="77"/>
      <c r="D55" s="77"/>
      <c r="E55" s="77"/>
      <c r="F55" s="77"/>
      <c r="G55" s="77"/>
      <c r="H55" s="77"/>
      <c r="I55" s="77"/>
      <c r="J55" s="78"/>
    </row>
    <row r="56" spans="1:10" ht="13.8" x14ac:dyDescent="0.25">
      <c r="A56" s="75"/>
      <c r="B56" s="76"/>
      <c r="C56" s="77"/>
      <c r="D56" s="77"/>
      <c r="E56" s="77"/>
      <c r="F56" s="77"/>
      <c r="G56" s="77"/>
      <c r="H56" s="77"/>
      <c r="I56" s="77"/>
      <c r="J56" s="78"/>
    </row>
    <row r="57" spans="1:10" ht="13.8" x14ac:dyDescent="0.25">
      <c r="A57" s="75"/>
      <c r="B57" s="76"/>
      <c r="C57" s="77"/>
      <c r="D57" s="77"/>
      <c r="E57" s="77"/>
      <c r="F57" s="77"/>
      <c r="G57" s="77"/>
      <c r="H57" s="77"/>
      <c r="I57" s="77"/>
      <c r="J57" s="78"/>
    </row>
    <row r="58" spans="1:10" ht="13.8" x14ac:dyDescent="0.25">
      <c r="A58" s="75"/>
      <c r="B58" s="76"/>
      <c r="C58" s="77"/>
      <c r="D58" s="77"/>
      <c r="E58" s="77"/>
      <c r="F58" s="77"/>
      <c r="G58" s="77"/>
      <c r="H58" s="77"/>
      <c r="I58" s="77"/>
      <c r="J58" s="78"/>
    </row>
    <row r="59" spans="1:10" ht="13.8" x14ac:dyDescent="0.25">
      <c r="A59" s="75"/>
      <c r="B59" s="76"/>
      <c r="C59" s="77"/>
      <c r="D59" s="77"/>
      <c r="E59" s="77"/>
      <c r="F59" s="77"/>
      <c r="G59" s="77"/>
      <c r="H59" s="77"/>
      <c r="I59" s="77"/>
      <c r="J59" s="78"/>
    </row>
    <row r="60" spans="1:10" ht="13.8" x14ac:dyDescent="0.25">
      <c r="A60" s="75"/>
      <c r="B60" s="76"/>
      <c r="C60" s="77"/>
      <c r="D60" s="77"/>
      <c r="E60" s="77"/>
      <c r="F60" s="77"/>
      <c r="G60" s="77"/>
      <c r="H60" s="77"/>
      <c r="I60" s="77"/>
      <c r="J60" s="78"/>
    </row>
    <row r="61" spans="1:10" ht="13.8" x14ac:dyDescent="0.25">
      <c r="A61" s="75"/>
      <c r="B61" s="76"/>
      <c r="C61" s="77"/>
      <c r="D61" s="77"/>
      <c r="E61" s="77"/>
      <c r="F61" s="77"/>
      <c r="G61" s="77"/>
      <c r="H61" s="77"/>
      <c r="I61" s="77"/>
      <c r="J61" s="78"/>
    </row>
    <row r="62" spans="1:10" ht="13.8" x14ac:dyDescent="0.25">
      <c r="A62" s="75"/>
      <c r="B62" s="76"/>
      <c r="C62" s="77"/>
      <c r="D62" s="77"/>
      <c r="E62" s="77"/>
      <c r="F62" s="77"/>
      <c r="G62" s="77"/>
      <c r="H62" s="77"/>
      <c r="I62" s="77"/>
      <c r="J62" s="78"/>
    </row>
    <row r="63" spans="1:10" ht="13.8" x14ac:dyDescent="0.25">
      <c r="A63" s="75"/>
      <c r="B63" s="76"/>
      <c r="C63" s="77"/>
      <c r="D63" s="77"/>
      <c r="E63" s="77"/>
      <c r="F63" s="77"/>
      <c r="G63" s="77"/>
      <c r="H63" s="77"/>
      <c r="I63" s="77"/>
      <c r="J63" s="78"/>
    </row>
    <row r="64" spans="1:10" ht="13.8" x14ac:dyDescent="0.25">
      <c r="A64" s="75"/>
      <c r="B64" s="76"/>
      <c r="C64" s="77"/>
      <c r="D64" s="77"/>
      <c r="E64" s="77"/>
      <c r="F64" s="77"/>
      <c r="G64" s="77"/>
      <c r="H64" s="77"/>
      <c r="I64" s="77"/>
      <c r="J64" s="78"/>
    </row>
    <row r="65" spans="1:10" ht="13.8" x14ac:dyDescent="0.25">
      <c r="A65" s="75"/>
      <c r="B65" s="76"/>
      <c r="C65" s="77"/>
      <c r="D65" s="77"/>
      <c r="E65" s="77"/>
      <c r="F65" s="77"/>
      <c r="G65" s="77"/>
      <c r="H65" s="77"/>
      <c r="I65" s="77"/>
      <c r="J65" s="78"/>
    </row>
    <row r="66" spans="1:10" ht="13.8" x14ac:dyDescent="0.25">
      <c r="A66" s="75"/>
      <c r="B66" s="76"/>
      <c r="C66" s="77"/>
      <c r="D66" s="77"/>
      <c r="E66" s="77"/>
      <c r="F66" s="77"/>
      <c r="G66" s="77"/>
      <c r="H66" s="77"/>
      <c r="I66" s="77"/>
      <c r="J66" s="78"/>
    </row>
    <row r="67" spans="1:10" ht="13.8" x14ac:dyDescent="0.25">
      <c r="A67" s="75"/>
      <c r="B67" s="76"/>
      <c r="C67" s="77"/>
      <c r="D67" s="77"/>
      <c r="E67" s="77"/>
      <c r="F67" s="77"/>
      <c r="G67" s="77"/>
      <c r="H67" s="77"/>
      <c r="I67" s="77"/>
      <c r="J67" s="78"/>
    </row>
    <row r="68" spans="1:10" ht="13.8" x14ac:dyDescent="0.25">
      <c r="A68" s="75"/>
      <c r="B68" s="76"/>
      <c r="C68" s="77"/>
      <c r="D68" s="77"/>
      <c r="E68" s="77"/>
      <c r="F68" s="77"/>
      <c r="G68" s="77"/>
      <c r="H68" s="77"/>
      <c r="I68" s="77"/>
      <c r="J68" s="78"/>
    </row>
    <row r="69" spans="1:10" ht="13.8" x14ac:dyDescent="0.25">
      <c r="A69" s="75"/>
      <c r="B69" s="76"/>
      <c r="C69" s="77"/>
      <c r="D69" s="77"/>
      <c r="E69" s="77"/>
      <c r="F69" s="77"/>
      <c r="G69" s="77"/>
      <c r="H69" s="77"/>
      <c r="I69" s="77"/>
      <c r="J69" s="78"/>
    </row>
    <row r="70" spans="1:10" ht="13.8" x14ac:dyDescent="0.25">
      <c r="A70" s="75"/>
      <c r="B70" s="76"/>
      <c r="C70" s="77"/>
      <c r="D70" s="77"/>
      <c r="E70" s="77"/>
      <c r="F70" s="77"/>
      <c r="G70" s="77"/>
      <c r="H70" s="77"/>
      <c r="I70" s="77"/>
      <c r="J70" s="78"/>
    </row>
    <row r="71" spans="1:10" ht="13.8" x14ac:dyDescent="0.25">
      <c r="A71" s="75"/>
      <c r="B71" s="76"/>
      <c r="C71" s="77"/>
      <c r="D71" s="77"/>
      <c r="E71" s="77"/>
      <c r="F71" s="77"/>
      <c r="G71" s="77"/>
      <c r="H71" s="77"/>
      <c r="I71" s="77"/>
      <c r="J71" s="78"/>
    </row>
    <row r="72" spans="1:10" ht="13.8" x14ac:dyDescent="0.25">
      <c r="A72" s="75"/>
      <c r="B72" s="76"/>
      <c r="C72" s="77"/>
      <c r="D72" s="77"/>
      <c r="E72" s="77"/>
      <c r="F72" s="77"/>
      <c r="G72" s="77"/>
      <c r="H72" s="77"/>
      <c r="I72" s="77"/>
      <c r="J72" s="78"/>
    </row>
    <row r="73" spans="1:10" ht="13.8" x14ac:dyDescent="0.25">
      <c r="A73" s="75"/>
      <c r="B73" s="76"/>
      <c r="C73" s="77"/>
      <c r="D73" s="77"/>
      <c r="E73" s="77"/>
      <c r="F73" s="77"/>
      <c r="G73" s="77"/>
      <c r="H73" s="77"/>
      <c r="I73" s="77"/>
      <c r="J73" s="78"/>
    </row>
    <row r="74" spans="1:10" ht="13.8" x14ac:dyDescent="0.25">
      <c r="A74" s="75"/>
      <c r="B74" s="76"/>
      <c r="C74" s="77"/>
      <c r="D74" s="77"/>
      <c r="E74" s="77"/>
      <c r="F74" s="77"/>
      <c r="G74" s="77"/>
      <c r="H74" s="77"/>
      <c r="I74" s="77"/>
      <c r="J74" s="78"/>
    </row>
    <row r="75" spans="1:10" ht="13.8" x14ac:dyDescent="0.25">
      <c r="A75" s="75"/>
      <c r="B75" s="76"/>
      <c r="C75" s="77"/>
      <c r="D75" s="77"/>
      <c r="E75" s="77"/>
      <c r="F75" s="77"/>
      <c r="G75" s="77"/>
      <c r="H75" s="77"/>
      <c r="I75" s="77"/>
      <c r="J75" s="78"/>
    </row>
    <row r="76" spans="1:10" ht="13.8" x14ac:dyDescent="0.25">
      <c r="A76" s="75"/>
      <c r="B76" s="76"/>
      <c r="C76" s="77"/>
      <c r="D76" s="77"/>
      <c r="E76" s="77"/>
      <c r="F76" s="77"/>
      <c r="G76" s="77"/>
      <c r="H76" s="77"/>
      <c r="I76" s="77"/>
      <c r="J76" s="78"/>
    </row>
    <row r="77" spans="1:10" ht="13.8" x14ac:dyDescent="0.25">
      <c r="A77" s="75"/>
      <c r="B77" s="76"/>
      <c r="C77" s="77"/>
      <c r="D77" s="77"/>
      <c r="E77" s="77"/>
      <c r="F77" s="77"/>
      <c r="G77" s="77"/>
      <c r="H77" s="77"/>
      <c r="I77" s="77"/>
      <c r="J77" s="78"/>
    </row>
    <row r="78" spans="1:10" ht="13.8" x14ac:dyDescent="0.25">
      <c r="A78" s="75"/>
      <c r="B78" s="76"/>
      <c r="C78" s="77"/>
      <c r="D78" s="77"/>
      <c r="E78" s="77"/>
      <c r="F78" s="77"/>
      <c r="G78" s="77"/>
      <c r="H78" s="77"/>
      <c r="I78" s="77"/>
      <c r="J78" s="78"/>
    </row>
    <row r="79" spans="1:10" ht="13.8" x14ac:dyDescent="0.25">
      <c r="A79" s="75"/>
      <c r="B79" s="76"/>
      <c r="C79" s="77"/>
      <c r="D79" s="77"/>
      <c r="E79" s="77"/>
      <c r="F79" s="77"/>
      <c r="G79" s="77"/>
      <c r="H79" s="77"/>
      <c r="I79" s="77"/>
      <c r="J79" s="78"/>
    </row>
    <row r="80" spans="1:10" ht="13.8" x14ac:dyDescent="0.25">
      <c r="A80" s="75"/>
      <c r="B80" s="76"/>
      <c r="C80" s="77"/>
      <c r="D80" s="77"/>
      <c r="E80" s="77"/>
      <c r="F80" s="77"/>
      <c r="G80" s="77"/>
      <c r="H80" s="77"/>
      <c r="I80" s="77"/>
      <c r="J80" s="78"/>
    </row>
    <row r="81" spans="1:10" ht="13.8" x14ac:dyDescent="0.25">
      <c r="A81" s="75"/>
      <c r="B81" s="76"/>
      <c r="C81" s="77"/>
      <c r="D81" s="77"/>
      <c r="E81" s="77"/>
      <c r="F81" s="77"/>
      <c r="G81" s="77"/>
      <c r="H81" s="77"/>
      <c r="I81" s="77"/>
      <c r="J81" s="78"/>
    </row>
    <row r="82" spans="1:10" ht="13.8" x14ac:dyDescent="0.25">
      <c r="A82" s="75"/>
      <c r="B82" s="76"/>
      <c r="C82" s="77"/>
      <c r="D82" s="77"/>
      <c r="E82" s="77"/>
      <c r="F82" s="77"/>
      <c r="G82" s="77"/>
      <c r="H82" s="77"/>
      <c r="I82" s="77"/>
      <c r="J82" s="78"/>
    </row>
    <row r="83" spans="1:10" ht="13.8" x14ac:dyDescent="0.25">
      <c r="A83" s="75"/>
      <c r="B83" s="76"/>
      <c r="C83" s="77"/>
      <c r="D83" s="77"/>
      <c r="E83" s="77"/>
      <c r="F83" s="77"/>
      <c r="G83" s="77"/>
      <c r="H83" s="77"/>
      <c r="I83" s="77"/>
      <c r="J83" s="78"/>
    </row>
    <row r="84" spans="1:10" ht="13.8" x14ac:dyDescent="0.25">
      <c r="A84" s="75"/>
      <c r="B84" s="76"/>
      <c r="C84" s="77"/>
      <c r="D84" s="77"/>
      <c r="E84" s="77"/>
      <c r="F84" s="77"/>
      <c r="G84" s="77"/>
      <c r="H84" s="77"/>
      <c r="I84" s="77"/>
      <c r="J84" s="78"/>
    </row>
    <row r="85" spans="1:10" ht="13.8" x14ac:dyDescent="0.25">
      <c r="A85" s="75"/>
      <c r="B85" s="76"/>
      <c r="C85" s="77"/>
      <c r="D85" s="77"/>
      <c r="E85" s="77"/>
      <c r="F85" s="77"/>
      <c r="G85" s="77"/>
      <c r="H85" s="77"/>
      <c r="I85" s="77"/>
      <c r="J85" s="78"/>
    </row>
    <row r="86" spans="1:10" ht="13.8" x14ac:dyDescent="0.25">
      <c r="A86" s="75"/>
      <c r="B86" s="76"/>
      <c r="C86" s="77"/>
      <c r="D86" s="77"/>
      <c r="E86" s="77"/>
      <c r="F86" s="77"/>
      <c r="G86" s="77"/>
      <c r="H86" s="77"/>
      <c r="I86" s="77"/>
      <c r="J86" s="78"/>
    </row>
    <row r="87" spans="1:10" ht="13.8" x14ac:dyDescent="0.25">
      <c r="A87" s="75"/>
      <c r="B87" s="76"/>
      <c r="C87" s="77"/>
      <c r="D87" s="77"/>
      <c r="E87" s="77"/>
      <c r="F87" s="77"/>
      <c r="G87" s="77"/>
      <c r="H87" s="77"/>
      <c r="I87" s="77"/>
      <c r="J87" s="78"/>
    </row>
    <row r="88" spans="1:10" ht="13.8" x14ac:dyDescent="0.25">
      <c r="A88" s="75"/>
      <c r="B88" s="76"/>
      <c r="C88" s="77"/>
      <c r="D88" s="77"/>
      <c r="E88" s="77"/>
      <c r="F88" s="77"/>
      <c r="G88" s="77"/>
      <c r="H88" s="77"/>
      <c r="I88" s="77"/>
      <c r="J88" s="78"/>
    </row>
    <row r="89" spans="1:10" ht="13.8" x14ac:dyDescent="0.25">
      <c r="A89" s="75"/>
      <c r="B89" s="76"/>
      <c r="C89" s="77"/>
      <c r="D89" s="77"/>
      <c r="E89" s="77"/>
      <c r="F89" s="77"/>
      <c r="G89" s="77"/>
      <c r="H89" s="77"/>
      <c r="I89" s="77"/>
      <c r="J89" s="78"/>
    </row>
    <row r="90" spans="1:10" ht="13.8" x14ac:dyDescent="0.25">
      <c r="A90" s="75"/>
      <c r="B90" s="76"/>
      <c r="C90" s="77"/>
      <c r="D90" s="77"/>
      <c r="E90" s="77"/>
      <c r="F90" s="77"/>
      <c r="G90" s="77"/>
      <c r="H90" s="77"/>
      <c r="I90" s="77"/>
      <c r="J90" s="78"/>
    </row>
    <row r="91" spans="1:10" ht="13.8" x14ac:dyDescent="0.25">
      <c r="A91" s="75"/>
      <c r="B91" s="76"/>
      <c r="C91" s="77"/>
      <c r="D91" s="77"/>
      <c r="E91" s="77"/>
      <c r="F91" s="77"/>
      <c r="G91" s="77"/>
      <c r="H91" s="77"/>
      <c r="I91" s="77"/>
      <c r="J91" s="78"/>
    </row>
    <row r="92" spans="1:10" ht="13.8" x14ac:dyDescent="0.25">
      <c r="A92" s="75"/>
      <c r="B92" s="76"/>
      <c r="C92" s="77"/>
      <c r="D92" s="77"/>
      <c r="E92" s="77"/>
      <c r="F92" s="77"/>
      <c r="G92" s="77"/>
      <c r="H92" s="77"/>
      <c r="I92" s="77"/>
      <c r="J92" s="78"/>
    </row>
    <row r="93" spans="1:10" ht="13.8" x14ac:dyDescent="0.25">
      <c r="A93" s="75"/>
      <c r="B93" s="76"/>
      <c r="C93" s="77"/>
      <c r="D93" s="77"/>
      <c r="E93" s="77"/>
      <c r="F93" s="77"/>
      <c r="G93" s="77"/>
      <c r="H93" s="77"/>
      <c r="I93" s="77"/>
      <c r="J93" s="78"/>
    </row>
    <row r="94" spans="1:10" ht="13.8" x14ac:dyDescent="0.25">
      <c r="A94" s="75"/>
      <c r="B94" s="76"/>
      <c r="C94" s="77"/>
      <c r="D94" s="77"/>
      <c r="E94" s="77"/>
      <c r="F94" s="77"/>
      <c r="G94" s="77"/>
      <c r="H94" s="77"/>
      <c r="I94" s="77"/>
      <c r="J94" s="78"/>
    </row>
    <row r="95" spans="1:10" ht="13.8" x14ac:dyDescent="0.25">
      <c r="A95" s="75"/>
      <c r="B95" s="76"/>
      <c r="C95" s="77"/>
      <c r="D95" s="77"/>
      <c r="E95" s="77"/>
      <c r="F95" s="77"/>
      <c r="G95" s="77"/>
      <c r="H95" s="77"/>
      <c r="I95" s="77"/>
      <c r="J95" s="78"/>
    </row>
    <row r="96" spans="1:10" ht="13.8" x14ac:dyDescent="0.25">
      <c r="A96" s="75"/>
      <c r="B96" s="76"/>
      <c r="C96" s="77"/>
      <c r="D96" s="77"/>
      <c r="E96" s="77"/>
      <c r="F96" s="77"/>
      <c r="G96" s="77"/>
      <c r="H96" s="77"/>
      <c r="I96" s="77"/>
      <c r="J96" s="78"/>
    </row>
    <row r="97" spans="1:10" ht="13.8" x14ac:dyDescent="0.25">
      <c r="A97" s="75"/>
      <c r="B97" s="76"/>
      <c r="C97" s="77"/>
      <c r="D97" s="77"/>
      <c r="E97" s="77"/>
      <c r="F97" s="77"/>
      <c r="G97" s="77"/>
      <c r="H97" s="77"/>
      <c r="I97" s="77"/>
      <c r="J97" s="78"/>
    </row>
    <row r="98" spans="1:10" ht="13.8" x14ac:dyDescent="0.25">
      <c r="A98" s="75"/>
      <c r="B98" s="76"/>
      <c r="C98" s="77"/>
      <c r="D98" s="77"/>
      <c r="E98" s="77"/>
      <c r="F98" s="77"/>
      <c r="G98" s="77"/>
      <c r="H98" s="77"/>
      <c r="I98" s="77"/>
      <c r="J98" s="78"/>
    </row>
    <row r="99" spans="1:10" ht="13.8" x14ac:dyDescent="0.25">
      <c r="A99" s="75"/>
      <c r="B99" s="76"/>
      <c r="C99" s="77"/>
      <c r="D99" s="77"/>
      <c r="E99" s="77"/>
      <c r="F99" s="77"/>
      <c r="G99" s="77"/>
      <c r="H99" s="77"/>
      <c r="I99" s="77"/>
      <c r="J99" s="78"/>
    </row>
    <row r="100" spans="1:10" ht="13.8" x14ac:dyDescent="0.25">
      <c r="A100" s="75"/>
      <c r="B100" s="76"/>
      <c r="C100" s="77"/>
      <c r="D100" s="77"/>
      <c r="E100" s="77"/>
      <c r="F100" s="77"/>
      <c r="G100" s="77"/>
      <c r="H100" s="77"/>
      <c r="I100" s="77"/>
      <c r="J100" s="78"/>
    </row>
    <row r="101" spans="1:10" ht="13.8" x14ac:dyDescent="0.25">
      <c r="A101" s="75"/>
      <c r="B101" s="76"/>
      <c r="C101" s="77"/>
      <c r="D101" s="77"/>
      <c r="E101" s="77"/>
      <c r="F101" s="77"/>
      <c r="G101" s="77"/>
      <c r="H101" s="77"/>
      <c r="I101" s="77"/>
      <c r="J101" s="78"/>
    </row>
    <row r="102" spans="1:10" ht="13.8" x14ac:dyDescent="0.25">
      <c r="A102" s="75"/>
      <c r="B102" s="76"/>
      <c r="C102" s="77"/>
      <c r="D102" s="77"/>
      <c r="E102" s="77"/>
      <c r="F102" s="77"/>
      <c r="G102" s="77"/>
      <c r="H102" s="77"/>
      <c r="I102" s="77"/>
      <c r="J102" s="78"/>
    </row>
    <row r="103" spans="1:10" ht="13.8" x14ac:dyDescent="0.25">
      <c r="A103" s="75"/>
      <c r="B103" s="76"/>
      <c r="C103" s="77"/>
      <c r="D103" s="77"/>
      <c r="E103" s="77"/>
      <c r="F103" s="77"/>
      <c r="G103" s="77"/>
      <c r="H103" s="77"/>
      <c r="I103" s="77"/>
      <c r="J103" s="78"/>
    </row>
    <row r="104" spans="1:10" ht="13.8" x14ac:dyDescent="0.25">
      <c r="A104" s="75"/>
      <c r="B104" s="76"/>
      <c r="C104" s="77"/>
      <c r="D104" s="77"/>
      <c r="E104" s="77"/>
      <c r="F104" s="77"/>
      <c r="G104" s="77"/>
      <c r="H104" s="77"/>
      <c r="I104" s="77"/>
      <c r="J104" s="78"/>
    </row>
    <row r="105" spans="1:10" ht="13.8" x14ac:dyDescent="0.25">
      <c r="A105" s="75"/>
      <c r="B105" s="76"/>
      <c r="C105" s="77"/>
      <c r="D105" s="77"/>
      <c r="E105" s="77"/>
      <c r="F105" s="77"/>
      <c r="G105" s="77"/>
      <c r="H105" s="77"/>
      <c r="I105" s="77"/>
      <c r="J105" s="78"/>
    </row>
    <row r="106" spans="1:10" ht="13.8" x14ac:dyDescent="0.25">
      <c r="A106" s="75"/>
      <c r="B106" s="76"/>
      <c r="C106" s="77"/>
      <c r="D106" s="77"/>
      <c r="E106" s="77"/>
      <c r="F106" s="77"/>
      <c r="G106" s="77"/>
      <c r="H106" s="77"/>
      <c r="I106" s="77"/>
      <c r="J106" s="78"/>
    </row>
    <row r="107" spans="1:10" ht="13.8" x14ac:dyDescent="0.25">
      <c r="A107" s="75"/>
      <c r="B107" s="76"/>
      <c r="C107" s="77"/>
      <c r="D107" s="77"/>
      <c r="E107" s="77"/>
      <c r="F107" s="77"/>
      <c r="G107" s="77"/>
      <c r="H107" s="77"/>
      <c r="I107" s="77"/>
      <c r="J107" s="78"/>
    </row>
    <row r="108" spans="1:10" ht="13.8" x14ac:dyDescent="0.25">
      <c r="A108" s="75"/>
      <c r="B108" s="76"/>
      <c r="C108" s="77"/>
      <c r="D108" s="77"/>
      <c r="E108" s="77"/>
      <c r="F108" s="77"/>
      <c r="G108" s="77"/>
      <c r="H108" s="77"/>
      <c r="I108" s="77"/>
      <c r="J108" s="78"/>
    </row>
    <row r="109" spans="1:10" ht="13.8" x14ac:dyDescent="0.25">
      <c r="A109" s="75"/>
      <c r="B109" s="76"/>
      <c r="C109" s="77"/>
      <c r="D109" s="77"/>
      <c r="E109" s="77"/>
      <c r="F109" s="77"/>
      <c r="G109" s="77"/>
      <c r="H109" s="77"/>
      <c r="I109" s="77"/>
      <c r="J109" s="78"/>
    </row>
    <row r="110" spans="1:10" ht="13.8" x14ac:dyDescent="0.25">
      <c r="A110" s="75"/>
      <c r="B110" s="76"/>
      <c r="C110" s="77"/>
      <c r="D110" s="77"/>
      <c r="E110" s="77"/>
      <c r="F110" s="77"/>
      <c r="G110" s="77"/>
      <c r="H110" s="77"/>
      <c r="I110" s="77"/>
      <c r="J110" s="78"/>
    </row>
    <row r="111" spans="1:10" ht="13.8" x14ac:dyDescent="0.25">
      <c r="A111" s="75"/>
      <c r="B111" s="76"/>
      <c r="C111" s="77"/>
      <c r="D111" s="77"/>
      <c r="E111" s="77"/>
      <c r="F111" s="77"/>
      <c r="G111" s="77"/>
      <c r="H111" s="77"/>
      <c r="I111" s="77"/>
      <c r="J111" s="78"/>
    </row>
    <row r="112" spans="1:10" x14ac:dyDescent="0.25">
      <c r="J112" s="80"/>
    </row>
    <row r="113" spans="10:10" x14ac:dyDescent="0.25">
      <c r="J113" s="80"/>
    </row>
    <row r="114" spans="10:10" x14ac:dyDescent="0.25">
      <c r="J114" s="80"/>
    </row>
    <row r="115" spans="10:10" x14ac:dyDescent="0.25">
      <c r="J115" s="80"/>
    </row>
    <row r="116" spans="10:10" x14ac:dyDescent="0.25">
      <c r="J116" s="80"/>
    </row>
    <row r="117" spans="10:10" x14ac:dyDescent="0.25">
      <c r="J117" s="80"/>
    </row>
    <row r="118" spans="10:10" x14ac:dyDescent="0.25">
      <c r="J118" s="80"/>
    </row>
    <row r="119" spans="10:10" x14ac:dyDescent="0.25">
      <c r="J119" s="80"/>
    </row>
    <row r="120" spans="10:10" x14ac:dyDescent="0.25">
      <c r="J120" s="80"/>
    </row>
    <row r="121" spans="10:10" x14ac:dyDescent="0.25">
      <c r="J121" s="80"/>
    </row>
    <row r="122" spans="10:10" x14ac:dyDescent="0.25">
      <c r="J122" s="80"/>
    </row>
    <row r="123" spans="10:10" x14ac:dyDescent="0.25">
      <c r="J123" s="80"/>
    </row>
    <row r="124" spans="10:10" x14ac:dyDescent="0.25">
      <c r="J124" s="80"/>
    </row>
    <row r="125" spans="10:10" x14ac:dyDescent="0.25">
      <c r="J125" s="80"/>
    </row>
    <row r="126" spans="10:10" x14ac:dyDescent="0.25">
      <c r="J126" s="80"/>
    </row>
    <row r="127" spans="10:10" x14ac:dyDescent="0.25">
      <c r="J127" s="80"/>
    </row>
    <row r="128" spans="10:10" x14ac:dyDescent="0.25">
      <c r="J128" s="80"/>
    </row>
    <row r="129" spans="10:10" x14ac:dyDescent="0.25">
      <c r="J129" s="80"/>
    </row>
    <row r="130" spans="10:10" x14ac:dyDescent="0.25">
      <c r="J130" s="80"/>
    </row>
    <row r="131" spans="10:10" x14ac:dyDescent="0.25">
      <c r="J131" s="80"/>
    </row>
    <row r="132" spans="10:10" x14ac:dyDescent="0.25">
      <c r="J132" s="80"/>
    </row>
    <row r="133" spans="10:10" x14ac:dyDescent="0.25">
      <c r="J133" s="80"/>
    </row>
    <row r="134" spans="10:10" x14ac:dyDescent="0.25">
      <c r="J134" s="80"/>
    </row>
    <row r="135" spans="10:10" x14ac:dyDescent="0.25">
      <c r="J135" s="80"/>
    </row>
    <row r="136" spans="10:10" x14ac:dyDescent="0.25">
      <c r="J136" s="80"/>
    </row>
    <row r="137" spans="10:10" x14ac:dyDescent="0.25">
      <c r="J137" s="80"/>
    </row>
    <row r="138" spans="10:10" x14ac:dyDescent="0.25">
      <c r="J138" s="80"/>
    </row>
    <row r="139" spans="10:10" x14ac:dyDescent="0.25">
      <c r="J139" s="80"/>
    </row>
    <row r="140" spans="10:10" x14ac:dyDescent="0.25">
      <c r="J140" s="80"/>
    </row>
  </sheetData>
  <mergeCells count="9">
    <mergeCell ref="I38:J38"/>
    <mergeCell ref="A40:J40"/>
    <mergeCell ref="A44:J44"/>
    <mergeCell ref="A48:J48"/>
    <mergeCell ref="A1:J1"/>
    <mergeCell ref="A2:J2"/>
    <mergeCell ref="A5:J5"/>
    <mergeCell ref="A17:J17"/>
    <mergeCell ref="A28:J28"/>
  </mergeCells>
  <pageMargins left="0" right="0" top="0.62013888888888902" bottom="0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zoomScale="120" zoomScaleNormal="120" workbookViewId="0"/>
  </sheetViews>
  <sheetFormatPr defaultColWidth="8.5546875" defaultRowHeight="13.2" x14ac:dyDescent="0.25"/>
  <cols>
    <col min="1" max="1" width="26.6640625" customWidth="1"/>
    <col min="2" max="2" width="6.33203125" customWidth="1"/>
    <col min="3" max="3" width="5.33203125" customWidth="1"/>
    <col min="4" max="4" width="5.88671875" customWidth="1"/>
    <col min="5" max="5" width="5" customWidth="1"/>
    <col min="6" max="6" width="5.33203125" customWidth="1"/>
    <col min="7" max="7" width="5.88671875" customWidth="1"/>
    <col min="8" max="8" width="5.33203125" customWidth="1"/>
    <col min="9" max="9" width="6.88671875" customWidth="1"/>
    <col min="10" max="10" width="7.44140625" customWidth="1"/>
  </cols>
  <sheetData>
    <row r="1" spans="1:10" ht="27.75" customHeight="1" x14ac:dyDescent="0.25">
      <c r="A1" s="89" t="s">
        <v>57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71.25" customHeight="1" x14ac:dyDescent="0.25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2" t="s">
        <v>8</v>
      </c>
      <c r="I2" s="12" t="s">
        <v>9</v>
      </c>
      <c r="J2" s="12" t="s">
        <v>10</v>
      </c>
    </row>
    <row r="3" spans="1:10" x14ac:dyDescent="0.25">
      <c r="A3" s="86" t="s">
        <v>11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4.25" customHeight="1" x14ac:dyDescent="0.25">
      <c r="A4" s="25" t="s">
        <v>18</v>
      </c>
      <c r="B4" s="26">
        <v>4</v>
      </c>
      <c r="C4" s="27" t="s">
        <v>17</v>
      </c>
      <c r="D4" s="23">
        <f>SUM(E4:H4)</f>
        <v>45</v>
      </c>
      <c r="E4" s="28">
        <v>15</v>
      </c>
      <c r="F4" s="29">
        <v>10</v>
      </c>
      <c r="G4" s="29">
        <v>20</v>
      </c>
      <c r="H4" s="30"/>
      <c r="I4" s="23">
        <f>ROUNDUP(E4/15,0)</f>
        <v>1</v>
      </c>
      <c r="J4" s="24">
        <f>ROUNDUP((F4+G4+H4)/15,0)</f>
        <v>2</v>
      </c>
    </row>
    <row r="5" spans="1:10" ht="15" customHeight="1" x14ac:dyDescent="0.25">
      <c r="A5" s="25" t="s">
        <v>19</v>
      </c>
      <c r="B5" s="26">
        <v>4</v>
      </c>
      <c r="C5" s="27" t="s">
        <v>17</v>
      </c>
      <c r="D5" s="23">
        <f>SUM(E5:H5)</f>
        <v>45</v>
      </c>
      <c r="E5" s="28">
        <v>15</v>
      </c>
      <c r="F5" s="29">
        <v>10</v>
      </c>
      <c r="G5" s="29">
        <v>20</v>
      </c>
      <c r="H5" s="30"/>
      <c r="I5" s="23">
        <f>ROUNDUP(E5/15,0)</f>
        <v>1</v>
      </c>
      <c r="J5" s="24">
        <f>ROUNDUP((F5+G5+H5)/15,0)</f>
        <v>2</v>
      </c>
    </row>
    <row r="6" spans="1:10" ht="11.25" customHeight="1" x14ac:dyDescent="0.25">
      <c r="A6" s="25" t="s">
        <v>20</v>
      </c>
      <c r="B6" s="26">
        <v>3</v>
      </c>
      <c r="C6" s="27" t="s">
        <v>13</v>
      </c>
      <c r="D6" s="23">
        <f>SUM(E6:H6)</f>
        <v>45</v>
      </c>
      <c r="E6" s="28">
        <v>15</v>
      </c>
      <c r="F6" s="29">
        <v>10</v>
      </c>
      <c r="G6" s="29">
        <v>20</v>
      </c>
      <c r="H6" s="30"/>
      <c r="I6" s="23">
        <f>ROUNDUP(E6/15,0)</f>
        <v>1</v>
      </c>
      <c r="J6" s="24">
        <f>ROUNDUP((F6+G6+H6)/15,0)</f>
        <v>2</v>
      </c>
    </row>
    <row r="7" spans="1:10" ht="12.75" customHeight="1" x14ac:dyDescent="0.25">
      <c r="A7" s="25" t="s">
        <v>21</v>
      </c>
      <c r="B7" s="26">
        <v>2</v>
      </c>
      <c r="C7" s="27" t="s">
        <v>13</v>
      </c>
      <c r="D7" s="23">
        <f>SUM(E7:H7)</f>
        <v>30</v>
      </c>
      <c r="E7" s="28">
        <v>15</v>
      </c>
      <c r="F7" s="29">
        <v>5</v>
      </c>
      <c r="G7" s="29">
        <v>10</v>
      </c>
      <c r="H7" s="30"/>
      <c r="I7" s="23">
        <f>ROUNDUP(E7/15,0)</f>
        <v>1</v>
      </c>
      <c r="J7" s="24">
        <f>ROUNDUP((F7+G7+H7)/15,0)</f>
        <v>1</v>
      </c>
    </row>
    <row r="8" spans="1:10" ht="12" customHeight="1" x14ac:dyDescent="0.25">
      <c r="A8" s="25" t="s">
        <v>23</v>
      </c>
      <c r="B8" s="26">
        <v>2</v>
      </c>
      <c r="C8" s="27" t="s">
        <v>13</v>
      </c>
      <c r="D8" s="23">
        <f>SUM(E8:H8)</f>
        <v>45</v>
      </c>
      <c r="E8" s="28">
        <v>15</v>
      </c>
      <c r="F8" s="29">
        <v>10</v>
      </c>
      <c r="G8" s="29">
        <v>20</v>
      </c>
      <c r="H8" s="30"/>
      <c r="I8" s="23">
        <f>ROUNDUP(E8/15,0)</f>
        <v>1</v>
      </c>
      <c r="J8" s="24">
        <f>ROUNDUP((F8+G8+H8)/15,0)</f>
        <v>2</v>
      </c>
    </row>
    <row r="9" spans="1:10" ht="13.8" x14ac:dyDescent="0.25">
      <c r="A9" s="34" t="s">
        <v>24</v>
      </c>
      <c r="B9" s="35">
        <f>SUM(B4:B8)</f>
        <v>15</v>
      </c>
      <c r="C9" s="36">
        <f>COUNTIF(C4:C8,"e")</f>
        <v>2</v>
      </c>
      <c r="D9" s="37">
        <f t="shared" ref="D9:J9" si="0">SUM(D4:D8)</f>
        <v>210</v>
      </c>
      <c r="E9" s="37">
        <f t="shared" si="0"/>
        <v>75</v>
      </c>
      <c r="F9" s="37">
        <f t="shared" si="0"/>
        <v>45</v>
      </c>
      <c r="G9" s="37">
        <f t="shared" si="0"/>
        <v>90</v>
      </c>
      <c r="H9" s="38">
        <f t="shared" si="0"/>
        <v>0</v>
      </c>
      <c r="I9" s="37">
        <f t="shared" si="0"/>
        <v>5</v>
      </c>
      <c r="J9" s="39">
        <f t="shared" si="0"/>
        <v>9</v>
      </c>
    </row>
    <row r="10" spans="1:10" x14ac:dyDescent="0.25">
      <c r="A10" s="87" t="s">
        <v>25</v>
      </c>
      <c r="B10" s="87"/>
      <c r="C10" s="87"/>
      <c r="D10" s="87"/>
      <c r="E10" s="87"/>
      <c r="F10" s="87"/>
      <c r="G10" s="87"/>
      <c r="H10" s="87"/>
      <c r="I10" s="87"/>
      <c r="J10" s="87"/>
    </row>
    <row r="11" spans="1:10" ht="18.75" customHeight="1" x14ac:dyDescent="0.25">
      <c r="A11" s="33" t="s">
        <v>27</v>
      </c>
      <c r="B11" s="26">
        <v>3</v>
      </c>
      <c r="C11" s="27" t="s">
        <v>13</v>
      </c>
      <c r="D11" s="40">
        <f t="shared" ref="D11:D16" si="1">SUM(E11:H11)</f>
        <v>30</v>
      </c>
      <c r="E11" s="28">
        <v>15</v>
      </c>
      <c r="F11" s="29">
        <v>5</v>
      </c>
      <c r="G11" s="29">
        <v>10</v>
      </c>
      <c r="H11" s="23"/>
      <c r="I11" s="23">
        <f t="shared" ref="I11:I16" si="2">ROUNDUP(E11/15,0)</f>
        <v>1</v>
      </c>
      <c r="J11" s="24">
        <f t="shared" ref="J11:J16" si="3">ROUNDUP((F11+G11+H11)/15,0)</f>
        <v>1</v>
      </c>
    </row>
    <row r="12" spans="1:10" ht="12" customHeight="1" x14ac:dyDescent="0.25">
      <c r="A12" s="25" t="s">
        <v>28</v>
      </c>
      <c r="B12" s="26">
        <v>4</v>
      </c>
      <c r="C12" s="27" t="s">
        <v>13</v>
      </c>
      <c r="D12" s="40">
        <f t="shared" si="1"/>
        <v>45</v>
      </c>
      <c r="E12" s="28">
        <v>15</v>
      </c>
      <c r="F12" s="29">
        <v>10</v>
      </c>
      <c r="G12" s="29">
        <v>20</v>
      </c>
      <c r="H12" s="24"/>
      <c r="I12" s="23">
        <f t="shared" si="2"/>
        <v>1</v>
      </c>
      <c r="J12" s="24">
        <f t="shared" si="3"/>
        <v>2</v>
      </c>
    </row>
    <row r="13" spans="1:10" ht="13.8" x14ac:dyDescent="0.25">
      <c r="A13" s="25" t="s">
        <v>29</v>
      </c>
      <c r="B13" s="26">
        <v>4</v>
      </c>
      <c r="C13" s="43" t="s">
        <v>17</v>
      </c>
      <c r="D13" s="40">
        <f t="shared" si="1"/>
        <v>45</v>
      </c>
      <c r="E13" s="28">
        <v>15</v>
      </c>
      <c r="F13" s="29">
        <v>10</v>
      </c>
      <c r="G13" s="29">
        <v>20</v>
      </c>
      <c r="H13" s="23"/>
      <c r="I13" s="23">
        <f t="shared" si="2"/>
        <v>1</v>
      </c>
      <c r="J13" s="24">
        <f t="shared" si="3"/>
        <v>2</v>
      </c>
    </row>
    <row r="14" spans="1:10" ht="13.8" x14ac:dyDescent="0.25">
      <c r="A14" s="25" t="s">
        <v>30</v>
      </c>
      <c r="B14" s="26">
        <v>4</v>
      </c>
      <c r="C14" s="43" t="s">
        <v>13</v>
      </c>
      <c r="D14" s="40">
        <f t="shared" si="1"/>
        <v>45</v>
      </c>
      <c r="E14" s="44">
        <v>15</v>
      </c>
      <c r="F14" s="29">
        <v>10</v>
      </c>
      <c r="G14" s="29">
        <v>20</v>
      </c>
      <c r="H14" s="23"/>
      <c r="I14" s="23">
        <f t="shared" si="2"/>
        <v>1</v>
      </c>
      <c r="J14" s="24">
        <f t="shared" si="3"/>
        <v>2</v>
      </c>
    </row>
    <row r="15" spans="1:10" ht="13.8" x14ac:dyDescent="0.25">
      <c r="A15" s="25" t="s">
        <v>31</v>
      </c>
      <c r="B15" s="26">
        <v>4</v>
      </c>
      <c r="C15" s="27" t="s">
        <v>13</v>
      </c>
      <c r="D15" s="40">
        <f t="shared" si="1"/>
        <v>35</v>
      </c>
      <c r="E15" s="23">
        <v>15</v>
      </c>
      <c r="F15" s="29">
        <v>10</v>
      </c>
      <c r="G15" s="29">
        <v>10</v>
      </c>
      <c r="H15" s="23"/>
      <c r="I15" s="23">
        <f t="shared" si="2"/>
        <v>1</v>
      </c>
      <c r="J15" s="24">
        <f t="shared" si="3"/>
        <v>2</v>
      </c>
    </row>
    <row r="16" spans="1:10" ht="13.8" x14ac:dyDescent="0.25">
      <c r="A16" s="25" t="s">
        <v>32</v>
      </c>
      <c r="B16" s="26">
        <v>4</v>
      </c>
      <c r="C16" s="27" t="s">
        <v>13</v>
      </c>
      <c r="D16" s="40">
        <f t="shared" si="1"/>
        <v>45</v>
      </c>
      <c r="E16" s="23">
        <v>15</v>
      </c>
      <c r="F16" s="29">
        <v>10</v>
      </c>
      <c r="G16" s="29">
        <v>20</v>
      </c>
      <c r="H16" s="23"/>
      <c r="I16" s="23">
        <f t="shared" si="2"/>
        <v>1</v>
      </c>
      <c r="J16" s="24">
        <f t="shared" si="3"/>
        <v>2</v>
      </c>
    </row>
    <row r="17" spans="1:10" ht="13.8" x14ac:dyDescent="0.25">
      <c r="A17" s="48" t="s">
        <v>24</v>
      </c>
      <c r="B17" s="39">
        <f>SUM(B11:B16)</f>
        <v>23</v>
      </c>
      <c r="C17" s="49">
        <f>COUNTIF(C11:C16,"e")</f>
        <v>1</v>
      </c>
      <c r="D17" s="37">
        <f t="shared" ref="D17:J17" si="4">SUM(D11:D16)</f>
        <v>245</v>
      </c>
      <c r="E17" s="37">
        <f t="shared" si="4"/>
        <v>90</v>
      </c>
      <c r="F17" s="37">
        <f t="shared" si="4"/>
        <v>55</v>
      </c>
      <c r="G17" s="37">
        <f t="shared" si="4"/>
        <v>100</v>
      </c>
      <c r="H17" s="37">
        <f t="shared" si="4"/>
        <v>0</v>
      </c>
      <c r="I17" s="37">
        <f t="shared" si="4"/>
        <v>6</v>
      </c>
      <c r="J17" s="39">
        <f t="shared" si="4"/>
        <v>11</v>
      </c>
    </row>
    <row r="18" spans="1:10" x14ac:dyDescent="0.25">
      <c r="A18" s="88" t="s">
        <v>35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0" ht="13.8" x14ac:dyDescent="0.25">
      <c r="A19" s="25" t="s">
        <v>37</v>
      </c>
      <c r="B19" s="50">
        <v>3</v>
      </c>
      <c r="C19" s="43" t="s">
        <v>13</v>
      </c>
      <c r="D19" s="23">
        <f>SUM(E19:H19)</f>
        <v>30</v>
      </c>
      <c r="E19" s="24">
        <v>15</v>
      </c>
      <c r="F19" s="24">
        <v>5</v>
      </c>
      <c r="G19" s="52">
        <v>10</v>
      </c>
      <c r="H19" s="24"/>
      <c r="I19" s="23">
        <f>ROUNDUP(E19/15,0)</f>
        <v>1</v>
      </c>
      <c r="J19" s="24">
        <f>ROUNDUP((F19+G19+H19)/17,0)</f>
        <v>1</v>
      </c>
    </row>
    <row r="20" spans="1:10" ht="13.8" x14ac:dyDescent="0.25">
      <c r="A20" s="25" t="s">
        <v>38</v>
      </c>
      <c r="B20" s="50">
        <v>4</v>
      </c>
      <c r="C20" s="27" t="s">
        <v>17</v>
      </c>
      <c r="D20" s="23">
        <f>SUM(E20:H20)</f>
        <v>45</v>
      </c>
      <c r="E20" s="24">
        <v>15</v>
      </c>
      <c r="F20" s="23">
        <v>10</v>
      </c>
      <c r="G20" s="51">
        <v>20</v>
      </c>
      <c r="H20" s="23"/>
      <c r="I20" s="23">
        <f>ROUNDUP(E20/15,0)</f>
        <v>1</v>
      </c>
      <c r="J20" s="24">
        <f>ROUNDUP((F20+G20+H20)/17,0)</f>
        <v>2</v>
      </c>
    </row>
    <row r="21" spans="1:10" ht="13.8" x14ac:dyDescent="0.25">
      <c r="A21" s="25" t="s">
        <v>39</v>
      </c>
      <c r="B21" s="50">
        <v>4</v>
      </c>
      <c r="C21" s="27" t="s">
        <v>17</v>
      </c>
      <c r="D21" s="23">
        <f>SUM(E21:H21)</f>
        <v>45</v>
      </c>
      <c r="E21" s="24">
        <v>15</v>
      </c>
      <c r="F21" s="23">
        <v>10</v>
      </c>
      <c r="G21" s="51">
        <v>20</v>
      </c>
      <c r="H21" s="53"/>
      <c r="I21" s="23">
        <f>ROUNDUP(E21/15,0)</f>
        <v>1</v>
      </c>
      <c r="J21" s="24">
        <f>ROUNDUP((F21+G21+H21)/17,0)</f>
        <v>2</v>
      </c>
    </row>
    <row r="22" spans="1:10" ht="13.8" x14ac:dyDescent="0.25">
      <c r="A22" s="48" t="s">
        <v>24</v>
      </c>
      <c r="B22" s="39">
        <f>SUM(B19:B21)</f>
        <v>11</v>
      </c>
      <c r="C22" s="49">
        <f>COUNTIF(C19:C21,"e")</f>
        <v>2</v>
      </c>
      <c r="D22" s="37">
        <f>SUM(D19:D21)</f>
        <v>120</v>
      </c>
      <c r="E22" s="37">
        <f>SUM(E19:E21)</f>
        <v>45</v>
      </c>
      <c r="F22" s="37">
        <f>SUM(F19:F21)</f>
        <v>25</v>
      </c>
      <c r="G22" s="37">
        <f>SUM(G19:G21)</f>
        <v>50</v>
      </c>
      <c r="H22" s="37"/>
      <c r="I22" s="37">
        <f>SUM(I19:I21)</f>
        <v>3</v>
      </c>
      <c r="J22" s="37">
        <f>SUM(J19:J21)</f>
        <v>5</v>
      </c>
    </row>
    <row r="23" spans="1:10" ht="13.8" x14ac:dyDescent="0.25">
      <c r="A23" s="54" t="s">
        <v>42</v>
      </c>
      <c r="B23" s="39">
        <f>B9+B17+B22</f>
        <v>49</v>
      </c>
      <c r="C23" s="56"/>
      <c r="D23" s="39">
        <f>D9+D17+D22</f>
        <v>575</v>
      </c>
      <c r="E23" s="39">
        <f>E9+E17+E22</f>
        <v>210</v>
      </c>
      <c r="F23" s="39">
        <f>F9+F17+F22</f>
        <v>125</v>
      </c>
      <c r="G23" s="39">
        <f>G9+G17+G22</f>
        <v>240</v>
      </c>
      <c r="H23" s="39">
        <f>H9+H17+H22</f>
        <v>0</v>
      </c>
      <c r="I23" s="57"/>
      <c r="J23" s="58"/>
    </row>
  </sheetData>
  <mergeCells count="4">
    <mergeCell ref="A1:J1"/>
    <mergeCell ref="A3:J3"/>
    <mergeCell ref="A10:J10"/>
    <mergeCell ref="A18:J1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I-III</vt:lpstr>
      <vt:lpstr>MiZPŻ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 AK</cp:lastModifiedBy>
  <cp:revision>1</cp:revision>
  <cp:lastPrinted>2023-05-24T08:10:50Z</cp:lastPrinted>
  <dcterms:created xsi:type="dcterms:W3CDTF">2013-01-21T11:52:24Z</dcterms:created>
  <dcterms:modified xsi:type="dcterms:W3CDTF">2025-07-14T06:27:34Z</dcterms:modified>
  <dc:language>pl-PL</dc:language>
</cp:coreProperties>
</file>