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III" sheetId="1" r:id="rId1"/>
    <sheet name="MiZPŻ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2" l="1"/>
  <c r="F22" i="2"/>
  <c r="E22" i="2"/>
  <c r="C22" i="2"/>
  <c r="B22" i="2"/>
  <c r="J21" i="2"/>
  <c r="J22" i="2" s="1"/>
  <c r="I21" i="2"/>
  <c r="I22" i="2" s="1"/>
  <c r="D21" i="2"/>
  <c r="J20" i="2"/>
  <c r="I20" i="2"/>
  <c r="D20" i="2"/>
  <c r="D22" i="2" s="1"/>
  <c r="J19" i="2"/>
  <c r="I19" i="2"/>
  <c r="D19" i="2"/>
  <c r="H17" i="2"/>
  <c r="G17" i="2"/>
  <c r="F17" i="2"/>
  <c r="E17" i="2"/>
  <c r="C17" i="2"/>
  <c r="B17" i="2"/>
  <c r="J16" i="2"/>
  <c r="I16" i="2"/>
  <c r="D16" i="2"/>
  <c r="J15" i="2"/>
  <c r="I15" i="2"/>
  <c r="D15" i="2"/>
  <c r="J14" i="2"/>
  <c r="I14" i="2"/>
  <c r="D14" i="2"/>
  <c r="J13" i="2"/>
  <c r="I13" i="2"/>
  <c r="D13" i="2"/>
  <c r="J12" i="2"/>
  <c r="I12" i="2"/>
  <c r="D12" i="2"/>
  <c r="J11" i="2"/>
  <c r="J17" i="2" s="1"/>
  <c r="I11" i="2"/>
  <c r="I17" i="2" s="1"/>
  <c r="D11" i="2"/>
  <c r="D17" i="2" s="1"/>
  <c r="H9" i="2"/>
  <c r="H23" i="2" s="1"/>
  <c r="G9" i="2"/>
  <c r="G23" i="2" s="1"/>
  <c r="F9" i="2"/>
  <c r="F23" i="2" s="1"/>
  <c r="E9" i="2"/>
  <c r="E23" i="2" s="1"/>
  <c r="C9" i="2"/>
  <c r="B9" i="2"/>
  <c r="B23" i="2" s="1"/>
  <c r="J8" i="2"/>
  <c r="I8" i="2"/>
  <c r="D8" i="2"/>
  <c r="J7" i="2"/>
  <c r="I7" i="2"/>
  <c r="I9" i="2" s="1"/>
  <c r="D7" i="2"/>
  <c r="J6" i="2"/>
  <c r="I6" i="2"/>
  <c r="D6" i="2"/>
  <c r="J5" i="2"/>
  <c r="I5" i="2"/>
  <c r="D5" i="2"/>
  <c r="D9" i="2" s="1"/>
  <c r="D23" i="2" s="1"/>
  <c r="J4" i="2"/>
  <c r="J9" i="2" s="1"/>
  <c r="I4" i="2"/>
  <c r="D4" i="2"/>
  <c r="J52" i="1"/>
  <c r="I52" i="1"/>
  <c r="D52" i="1"/>
  <c r="J51" i="1"/>
  <c r="I51" i="1"/>
  <c r="D51" i="1"/>
  <c r="J50" i="1"/>
  <c r="I50" i="1"/>
  <c r="D50" i="1"/>
  <c r="J49" i="1"/>
  <c r="I49" i="1"/>
  <c r="D49" i="1"/>
  <c r="J47" i="1"/>
  <c r="I47" i="1"/>
  <c r="J46" i="1"/>
  <c r="I46" i="1"/>
  <c r="D46" i="1"/>
  <c r="J45" i="1"/>
  <c r="I45" i="1"/>
  <c r="D45" i="1"/>
  <c r="J43" i="1"/>
  <c r="I43" i="1"/>
  <c r="J42" i="1"/>
  <c r="I42" i="1"/>
  <c r="J41" i="1"/>
  <c r="I41" i="1"/>
  <c r="E36" i="1"/>
  <c r="E37" i="1" s="1"/>
  <c r="G35" i="1"/>
  <c r="F35" i="1"/>
  <c r="E35" i="1"/>
  <c r="C35" i="1"/>
  <c r="B35" i="1"/>
  <c r="J34" i="1"/>
  <c r="I34" i="1"/>
  <c r="J33" i="1"/>
  <c r="I33" i="1"/>
  <c r="D33" i="1"/>
  <c r="J32" i="1"/>
  <c r="I32" i="1"/>
  <c r="D32" i="1"/>
  <c r="J31" i="1"/>
  <c r="J35" i="1" s="1"/>
  <c r="I31" i="1"/>
  <c r="I35" i="1" s="1"/>
  <c r="D31" i="1"/>
  <c r="J30" i="1"/>
  <c r="I30" i="1"/>
  <c r="D30" i="1"/>
  <c r="D35" i="1" s="1"/>
  <c r="J29" i="1"/>
  <c r="I29" i="1"/>
  <c r="D29" i="1"/>
  <c r="H27" i="1"/>
  <c r="G27" i="1"/>
  <c r="F27" i="1"/>
  <c r="E27" i="1"/>
  <c r="C27" i="1"/>
  <c r="B27" i="1"/>
  <c r="J26" i="1"/>
  <c r="I26" i="1"/>
  <c r="D26" i="1"/>
  <c r="J25" i="1"/>
  <c r="I25" i="1"/>
  <c r="D25" i="1"/>
  <c r="J24" i="1"/>
  <c r="I24" i="1"/>
  <c r="D24" i="1"/>
  <c r="J23" i="1"/>
  <c r="I23" i="1"/>
  <c r="D23" i="1"/>
  <c r="J22" i="1"/>
  <c r="I22" i="1"/>
  <c r="D22" i="1"/>
  <c r="J21" i="1"/>
  <c r="J27" i="1" s="1"/>
  <c r="I21" i="1"/>
  <c r="D21" i="1"/>
  <c r="J20" i="1"/>
  <c r="I20" i="1"/>
  <c r="D20" i="1"/>
  <c r="J19" i="1"/>
  <c r="I19" i="1"/>
  <c r="I27" i="1" s="1"/>
  <c r="D19" i="1"/>
  <c r="J18" i="1"/>
  <c r="I18" i="1"/>
  <c r="D18" i="1"/>
  <c r="D27" i="1" s="1"/>
  <c r="H16" i="1"/>
  <c r="H36" i="1" s="1"/>
  <c r="H37" i="1" s="1"/>
  <c r="G16" i="1"/>
  <c r="G36" i="1" s="1"/>
  <c r="G37" i="1" s="1"/>
  <c r="F16" i="1"/>
  <c r="F36" i="1" s="1"/>
  <c r="F37" i="1" s="1"/>
  <c r="E16" i="1"/>
  <c r="C16" i="1"/>
  <c r="B16" i="1"/>
  <c r="B36" i="1" s="1"/>
  <c r="J15" i="1"/>
  <c r="I15" i="1"/>
  <c r="D15" i="1"/>
  <c r="J14" i="1"/>
  <c r="I14" i="1"/>
  <c r="D14" i="1"/>
  <c r="J13" i="1"/>
  <c r="I13" i="1"/>
  <c r="D13" i="1"/>
  <c r="J12" i="1"/>
  <c r="I12" i="1"/>
  <c r="D12" i="1"/>
  <c r="J11" i="1"/>
  <c r="I11" i="1"/>
  <c r="D11" i="1"/>
  <c r="J10" i="1"/>
  <c r="I10" i="1"/>
  <c r="D10" i="1"/>
  <c r="J9" i="1"/>
  <c r="I9" i="1"/>
  <c r="D9" i="1"/>
  <c r="J8" i="1"/>
  <c r="I8" i="1"/>
  <c r="D8" i="1"/>
  <c r="J7" i="1"/>
  <c r="I7" i="1"/>
  <c r="D7" i="1"/>
  <c r="J6" i="1"/>
  <c r="J16" i="1" s="1"/>
  <c r="I6" i="1"/>
  <c r="I16" i="1" s="1"/>
  <c r="D6" i="1"/>
  <c r="D16" i="1" s="1"/>
  <c r="D36" i="1" s="1"/>
</calcChain>
</file>

<file path=xl/sharedStrings.xml><?xml version="1.0" encoding="utf-8"?>
<sst xmlns="http://schemas.openxmlformats.org/spreadsheetml/2006/main" count="140" uniqueCount="59">
  <si>
    <t>WYDZIAŁ INŻYNIERII PRODUKCJI</t>
  </si>
  <si>
    <t xml:space="preserve">Kierunek Zarządzanie i Inżynieria Produkcji, specjalność marketing i zarządzanie produkcją żywności. Studia stacjonarne drugiego stopnia. Plan studiów zgodny z Uchwałą nr 45/2022-2023 Senatu Uniwersytetu Przyrodniczego w Lublinie z dnia 28.04.2023 r., obowiązuje dla naboru 2024/2025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</si>
  <si>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</si>
  <si>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</si>
  <si>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</si>
  <si>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</si>
  <si>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</si>
  <si>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</si>
  <si>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</si>
  <si>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</si>
  <si>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</si>
  <si>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</si>
  <si>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 xml:space="preserve">SEMESTR I </t>
  </si>
  <si>
    <t xml:space="preserve">Język obcy </t>
  </si>
  <si>
    <t>z</t>
  </si>
  <si>
    <t>Przedmiot do wyboru - blok A</t>
  </si>
  <si>
    <t>Systemy wspomagania decyzji i zarządzania wiedzą</t>
  </si>
  <si>
    <t>Organizacja systemów produkcyjnych</t>
  </si>
  <si>
    <t>e</t>
  </si>
  <si>
    <t xml:space="preserve">Projektowanie produktów żywnościowych </t>
  </si>
  <si>
    <t>Współczesne koncepcje marketingu</t>
  </si>
  <si>
    <t>Analiza i rozliczanie produkcji</t>
  </si>
  <si>
    <t>Bezpieczeństwo i higiena w produkcji żywności</t>
  </si>
  <si>
    <t>Zarządzanie projektem i innowacjami*</t>
  </si>
  <si>
    <t xml:space="preserve">Dystrybucja żywności </t>
  </si>
  <si>
    <t xml:space="preserve">Σ   </t>
  </si>
  <si>
    <t>SEMESTR II</t>
  </si>
  <si>
    <t>Zarządzanie strategiczne*</t>
  </si>
  <si>
    <t>Event marketing</t>
  </si>
  <si>
    <t>Techniki doskonalenia procesów produkcyjnych</t>
  </si>
  <si>
    <t>Inżynieria pakowania żywności</t>
  </si>
  <si>
    <t>Analiza sensoryczna w badaniach konsumenckich</t>
  </si>
  <si>
    <t>Komunikacja marketingowa i negocjacje handlowe</t>
  </si>
  <si>
    <t>Marketing żywności</t>
  </si>
  <si>
    <t>Przedmiot  do wyboru - blok B</t>
  </si>
  <si>
    <t>Seminarium dyplomowe 1</t>
  </si>
  <si>
    <t>SEMESTR III</t>
  </si>
  <si>
    <t>Przedmiot do wyboru  - blok C</t>
  </si>
  <si>
    <t>Zarządzanie cenami i kreowanie jakości handlowej</t>
  </si>
  <si>
    <t>Badania rynkowe produktu i marki</t>
  </si>
  <si>
    <t>Zarządzanie produkcją i dostawami żywności mrożonej</t>
  </si>
  <si>
    <t>Seminarium dyplomowe 2</t>
  </si>
  <si>
    <t>Praca magisterska i egzamin dyplomowy</t>
  </si>
  <si>
    <t>Ogółem w semestrach 1-3</t>
  </si>
  <si>
    <t>Udział procentowy [%]</t>
  </si>
  <si>
    <t>*Przedmioty humanistyczne i społeczne</t>
  </si>
  <si>
    <t>Przedmiot do wyboru  - blok A</t>
  </si>
  <si>
    <t>Metody i techniki zarządzania jakością w przedsiębiorstwie</t>
  </si>
  <si>
    <t>Zarządzanie kosztami jakości</t>
  </si>
  <si>
    <t>Stosowanie środków ochrony roślin</t>
  </si>
  <si>
    <t>Przedmiot do wyboru  - blok B</t>
  </si>
  <si>
    <t>Psychologia zachowań konsumenckich</t>
  </si>
  <si>
    <t>Marketing i zarządzanie produkcją żywności wygodnej</t>
  </si>
  <si>
    <t>Komputerowe wspomaganie projektowania</t>
  </si>
  <si>
    <t>Symulacyjne gry menedżerskie</t>
  </si>
  <si>
    <t>Design Thinking</t>
  </si>
  <si>
    <t>New trends in human resources management</t>
  </si>
  <si>
    <t>Marketing research</t>
  </si>
  <si>
    <t>Wykaz przedmiotów realizowanych jedynie podczas wyboru specjalności marketing i zarządzanie produkcją żywności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</si>
</sst>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rgb="FF0000FF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0000FF"/>
      <name val="Arial Narrow"/>
      <family val="2"/>
      <charset val="238"/>
    </font>
    <font>
      <sz val="9"/>
      <color rgb="FF0000FF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sz val="6"/>
      <color rgb="FF000000"/>
      <name val="Arial Narrow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90">
    <xf numFmtId="0" fontId="0" fillId="0" borderId="0" xfId="0"/>
    <xf numFmtId="0" fontId="25" fillId="0" borderId="10" xfId="0" applyFont="1" applyBorder="1" applyAlignment="1">
      <alignment horizont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24" fillId="0" borderId="0" xfId="1" applyFont="1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1" fontId="6" fillId="0" borderId="3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1" fontId="5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4" fillId="0" borderId="4" xfId="1" applyFont="1" applyBorder="1" applyAlignment="1">
      <alignment horizontal="left" vertical="center"/>
    </xf>
    <xf numFmtId="1" fontId="5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64" fontId="7" fillId="0" borderId="3" xfId="4" applyFont="1" applyBorder="1" applyAlignment="1" applyProtection="1">
      <alignment horizontal="center" vertical="center" textRotation="90" wrapText="1"/>
    </xf>
    <xf numFmtId="164" fontId="7" fillId="0" borderId="3" xfId="4" applyFont="1" applyBorder="1" applyAlignment="1" applyProtection="1">
      <alignment horizontal="center" vertical="center" textRotation="90"/>
    </xf>
    <xf numFmtId="49" fontId="7" fillId="0" borderId="3" xfId="4" applyNumberFormat="1" applyFont="1" applyBorder="1" applyAlignment="1" applyProtection="1">
      <alignment horizontal="center" vertical="center" textRotation="90" wrapText="1"/>
    </xf>
    <xf numFmtId="0" fontId="6" fillId="0" borderId="0" xfId="1" applyFont="1" applyAlignment="1">
      <alignment vertical="center"/>
    </xf>
    <xf numFmtId="0" fontId="9" fillId="0" borderId="2" xfId="0" applyFont="1" applyBorder="1" applyAlignment="1">
      <alignment vertical="center"/>
    </xf>
    <xf numFmtId="1" fontId="9" fillId="0" borderId="8" xfId="0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" fontId="10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1" fillId="0" borderId="11" xfId="3" applyFont="1" applyBorder="1" applyAlignment="1">
      <alignment horizontal="center" vertical="center"/>
    </xf>
    <xf numFmtId="1" fontId="6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10" xfId="0" applyFont="1" applyBorder="1" applyAlignment="1">
      <alignment vertical="center" wrapText="1"/>
    </xf>
    <xf numFmtId="0" fontId="13" fillId="0" borderId="10" xfId="1" applyFont="1" applyBorder="1" applyAlignment="1">
      <alignment horizontal="right" vertical="center"/>
    </xf>
    <xf numFmtId="1" fontId="7" fillId="0" borderId="6" xfId="1" applyNumberFormat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1" fontId="14" fillId="0" borderId="10" xfId="1" applyNumberFormat="1" applyFont="1" applyBorder="1" applyAlignment="1">
      <alignment horizontal="center" vertical="center"/>
    </xf>
    <xf numFmtId="1" fontId="14" fillId="0" borderId="12" xfId="1" applyNumberFormat="1" applyFont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/>
    </xf>
    <xf numFmtId="1" fontId="10" fillId="0" borderId="12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1" fontId="9" fillId="0" borderId="6" xfId="0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8" fillId="0" borderId="3" xfId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1" fontId="18" fillId="0" borderId="10" xfId="1" applyNumberFormat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1" fontId="7" fillId="0" borderId="2" xfId="1" applyNumberFormat="1" applyFont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 textRotation="90"/>
    </xf>
    <xf numFmtId="1" fontId="7" fillId="0" borderId="0" xfId="1" applyNumberFormat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1" fontId="8" fillId="0" borderId="9" xfId="1" applyNumberFormat="1" applyFont="1" applyBorder="1" applyAlignment="1">
      <alignment horizontal="left" vertical="center"/>
    </xf>
    <xf numFmtId="1" fontId="19" fillId="0" borderId="10" xfId="1" applyNumberFormat="1" applyFont="1" applyBorder="1" applyAlignment="1">
      <alignment vertical="center"/>
    </xf>
    <xf numFmtId="1" fontId="20" fillId="0" borderId="12" xfId="1" applyNumberFormat="1" applyFont="1" applyBorder="1" applyAlignment="1">
      <alignment horizontal="center" vertical="center"/>
    </xf>
    <xf numFmtId="1" fontId="21" fillId="0" borderId="10" xfId="1" applyNumberFormat="1" applyFont="1" applyBorder="1" applyAlignment="1">
      <alignment horizontal="center" vertical="center"/>
    </xf>
    <xf numFmtId="165" fontId="7" fillId="0" borderId="1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1" fontId="19" fillId="0" borderId="0" xfId="1" applyNumberFormat="1" applyFont="1" applyAlignment="1">
      <alignment vertical="center"/>
    </xf>
    <xf numFmtId="1" fontId="15" fillId="0" borderId="0" xfId="1" applyNumberFormat="1" applyFont="1" applyBorder="1" applyAlignment="1">
      <alignment horizontal="center" vertical="center"/>
    </xf>
    <xf numFmtId="1" fontId="21" fillId="0" borderId="0" xfId="1" applyNumberFormat="1" applyFont="1" applyBorder="1" applyAlignment="1">
      <alignment horizontal="center" vertical="center"/>
    </xf>
    <xf numFmtId="1" fontId="23" fillId="0" borderId="0" xfId="1" applyNumberFormat="1" applyFont="1" applyBorder="1" applyAlignment="1">
      <alignment horizontal="center" vertical="center"/>
    </xf>
    <xf numFmtId="9" fontId="14" fillId="0" borderId="0" xfId="1" applyNumberFormat="1" applyFont="1" applyBorder="1" applyAlignment="1">
      <alignment horizontal="center" vertical="center"/>
    </xf>
    <xf numFmtId="1" fontId="14" fillId="0" borderId="0" xfId="1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1" fontId="18" fillId="0" borderId="0" xfId="1" applyNumberFormat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topLeftCell="A25" zoomScale="120" zoomScaleNormal="120" workbookViewId="0">
      <selection activeCell="A58" sqref="A58"/>
    </sheetView>
  </sheetViews>
  <sheetFormatPr defaultColWidth="13" defaultRowHeight="13.2" x14ac:dyDescent="0.25"/>
  <cols>
    <col min="1" max="1" width="50" style="10" customWidth="1"/>
    <col min="2" max="2" width="5.6640625" style="11" customWidth="1"/>
    <col min="3" max="7" width="5.6640625" style="12" customWidth="1"/>
    <col min="8" max="8" width="4.5546875" style="12" customWidth="1"/>
    <col min="9" max="9" width="5" style="12" customWidth="1"/>
    <col min="10" max="10" width="5.44140625" style="13" customWidth="1"/>
    <col min="11" max="16384" width="13" style="14"/>
  </cols>
  <sheetData>
    <row r="1" spans="1:1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1" ht="40.5" customHeight="1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pans="1:11" ht="4.5" hidden="1" customHeight="1" x14ac:dyDescent="0.25">
      <c r="A3" s="15"/>
      <c r="B3" s="16"/>
      <c r="C3" s="17"/>
      <c r="D3" s="17"/>
      <c r="E3" s="17"/>
      <c r="F3" s="17"/>
      <c r="G3" s="17"/>
      <c r="H3" s="17"/>
      <c r="I3" s="17"/>
      <c r="J3" s="18"/>
    </row>
    <row r="4" spans="1:11" s="24" customFormat="1" ht="64.5" customHeight="1" x14ac:dyDescent="0.25">
      <c r="A4" s="19" t="s">
        <v>2</v>
      </c>
      <c r="B4" s="20" t="s">
        <v>3</v>
      </c>
      <c r="C4" s="21" t="s">
        <v>4</v>
      </c>
      <c r="D4" s="21" t="s">
        <v>5</v>
      </c>
      <c r="E4" s="22" t="s">
        <v>6</v>
      </c>
      <c r="F4" s="23" t="s">
        <v>7</v>
      </c>
      <c r="G4" s="23" t="s">
        <v>8</v>
      </c>
      <c r="H4" s="21" t="s">
        <v>9</v>
      </c>
      <c r="I4" s="21" t="s">
        <v>10</v>
      </c>
      <c r="J4" s="21" t="s">
        <v>11</v>
      </c>
    </row>
    <row r="5" spans="1:11" s="24" customFormat="1" ht="12.75" customHeight="1" x14ac:dyDescent="0.25">
      <c r="A5" s="7" t="s">
        <v>12</v>
      </c>
      <c r="B5" s="7"/>
      <c r="C5" s="7"/>
      <c r="D5" s="7"/>
      <c r="E5" s="7"/>
      <c r="F5" s="7"/>
      <c r="G5" s="7"/>
      <c r="H5" s="7"/>
      <c r="I5" s="7"/>
      <c r="J5" s="7"/>
    </row>
    <row r="6" spans="1:11" s="24" customFormat="1" ht="12" customHeight="1" x14ac:dyDescent="0.25">
      <c r="A6" s="25" t="s">
        <v>13</v>
      </c>
      <c r="B6" s="26">
        <v>2</v>
      </c>
      <c r="C6" s="27" t="s">
        <v>14</v>
      </c>
      <c r="D6" s="28">
        <f t="shared" ref="D6:D15" si="0">SUM(E6:H6)</f>
        <v>30</v>
      </c>
      <c r="E6" s="29"/>
      <c r="F6" s="30"/>
      <c r="G6" s="30">
        <v>30</v>
      </c>
      <c r="H6" s="31"/>
      <c r="I6" s="32">
        <f t="shared" ref="I6:I15" si="1">ROUNDUP(E6/15,0)</f>
        <v>0</v>
      </c>
      <c r="J6" s="33">
        <f t="shared" ref="J6:J15" si="2">ROUNDUP((F6+G6+H6)/15,0)</f>
        <v>2</v>
      </c>
    </row>
    <row r="7" spans="1:11" s="24" customFormat="1" ht="12" customHeight="1" x14ac:dyDescent="0.25">
      <c r="A7" s="34" t="s">
        <v>15</v>
      </c>
      <c r="B7" s="35">
        <v>2</v>
      </c>
      <c r="C7" s="36" t="s">
        <v>14</v>
      </c>
      <c r="D7" s="32">
        <f t="shared" si="0"/>
        <v>30</v>
      </c>
      <c r="E7" s="37">
        <v>15</v>
      </c>
      <c r="F7" s="38">
        <v>5</v>
      </c>
      <c r="G7" s="38">
        <v>10</v>
      </c>
      <c r="H7" s="39"/>
      <c r="I7" s="32">
        <f t="shared" si="1"/>
        <v>1</v>
      </c>
      <c r="J7" s="33">
        <f t="shared" si="2"/>
        <v>1</v>
      </c>
    </row>
    <row r="8" spans="1:11" s="24" customFormat="1" ht="12" customHeight="1" x14ac:dyDescent="0.25">
      <c r="A8" s="34" t="s">
        <v>16</v>
      </c>
      <c r="B8" s="35">
        <v>2</v>
      </c>
      <c r="C8" s="36" t="s">
        <v>14</v>
      </c>
      <c r="D8" s="32">
        <f t="shared" si="0"/>
        <v>30</v>
      </c>
      <c r="E8" s="37">
        <v>15</v>
      </c>
      <c r="F8" s="38">
        <v>5</v>
      </c>
      <c r="G8" s="38">
        <v>10</v>
      </c>
      <c r="H8" s="39"/>
      <c r="I8" s="32">
        <f t="shared" si="1"/>
        <v>1</v>
      </c>
      <c r="J8" s="33">
        <f t="shared" si="2"/>
        <v>1</v>
      </c>
    </row>
    <row r="9" spans="1:11" s="24" customFormat="1" ht="12" customHeight="1" x14ac:dyDescent="0.25">
      <c r="A9" s="34" t="s">
        <v>17</v>
      </c>
      <c r="B9" s="35">
        <v>5</v>
      </c>
      <c r="C9" s="36" t="s">
        <v>18</v>
      </c>
      <c r="D9" s="32">
        <f t="shared" si="0"/>
        <v>55</v>
      </c>
      <c r="E9" s="37">
        <v>15</v>
      </c>
      <c r="F9" s="38">
        <v>15</v>
      </c>
      <c r="G9" s="38">
        <v>25</v>
      </c>
      <c r="H9" s="39"/>
      <c r="I9" s="32">
        <f t="shared" si="1"/>
        <v>1</v>
      </c>
      <c r="J9" s="33">
        <f t="shared" si="2"/>
        <v>3</v>
      </c>
    </row>
    <row r="10" spans="1:11" s="24" customFormat="1" ht="12" customHeight="1" x14ac:dyDescent="0.25">
      <c r="A10" s="34" t="s">
        <v>19</v>
      </c>
      <c r="B10" s="35">
        <v>4</v>
      </c>
      <c r="C10" s="36" t="s">
        <v>18</v>
      </c>
      <c r="D10" s="32">
        <f t="shared" si="0"/>
        <v>45</v>
      </c>
      <c r="E10" s="37">
        <v>15</v>
      </c>
      <c r="F10" s="38">
        <v>10</v>
      </c>
      <c r="G10" s="38">
        <v>20</v>
      </c>
      <c r="H10" s="39"/>
      <c r="I10" s="32">
        <f t="shared" si="1"/>
        <v>1</v>
      </c>
      <c r="J10" s="33">
        <f t="shared" si="2"/>
        <v>2</v>
      </c>
    </row>
    <row r="11" spans="1:11" s="24" customFormat="1" ht="12" customHeight="1" x14ac:dyDescent="0.25">
      <c r="A11" s="34" t="s">
        <v>20</v>
      </c>
      <c r="B11" s="35">
        <v>4</v>
      </c>
      <c r="C11" s="36" t="s">
        <v>18</v>
      </c>
      <c r="D11" s="32">
        <f t="shared" si="0"/>
        <v>45</v>
      </c>
      <c r="E11" s="37">
        <v>15</v>
      </c>
      <c r="F11" s="38">
        <v>10</v>
      </c>
      <c r="G11" s="38">
        <v>20</v>
      </c>
      <c r="H11" s="39"/>
      <c r="I11" s="32">
        <f t="shared" si="1"/>
        <v>1</v>
      </c>
      <c r="J11" s="33">
        <f t="shared" si="2"/>
        <v>2</v>
      </c>
      <c r="K11" s="40"/>
    </row>
    <row r="12" spans="1:11" s="24" customFormat="1" ht="13.5" customHeight="1" x14ac:dyDescent="0.25">
      <c r="A12" s="34" t="s">
        <v>21</v>
      </c>
      <c r="B12" s="35">
        <v>3</v>
      </c>
      <c r="C12" s="36" t="s">
        <v>14</v>
      </c>
      <c r="D12" s="32">
        <f t="shared" si="0"/>
        <v>45</v>
      </c>
      <c r="E12" s="37">
        <v>15</v>
      </c>
      <c r="F12" s="38">
        <v>10</v>
      </c>
      <c r="G12" s="38">
        <v>20</v>
      </c>
      <c r="H12" s="39"/>
      <c r="I12" s="32">
        <f t="shared" si="1"/>
        <v>1</v>
      </c>
      <c r="J12" s="33">
        <f t="shared" si="2"/>
        <v>2</v>
      </c>
    </row>
    <row r="13" spans="1:11" s="41" customFormat="1" ht="12" customHeight="1" x14ac:dyDescent="0.25">
      <c r="A13" s="34" t="s">
        <v>22</v>
      </c>
      <c r="B13" s="35">
        <v>2</v>
      </c>
      <c r="C13" s="36" t="s">
        <v>14</v>
      </c>
      <c r="D13" s="32">
        <f t="shared" si="0"/>
        <v>30</v>
      </c>
      <c r="E13" s="37">
        <v>15</v>
      </c>
      <c r="F13" s="38">
        <v>5</v>
      </c>
      <c r="G13" s="38">
        <v>10</v>
      </c>
      <c r="H13" s="39"/>
      <c r="I13" s="32">
        <f t="shared" si="1"/>
        <v>1</v>
      </c>
      <c r="J13" s="33">
        <f t="shared" si="2"/>
        <v>1</v>
      </c>
    </row>
    <row r="14" spans="1:11" s="24" customFormat="1" ht="13.5" customHeight="1" x14ac:dyDescent="0.25">
      <c r="A14" s="42" t="s">
        <v>23</v>
      </c>
      <c r="B14" s="35">
        <v>4</v>
      </c>
      <c r="C14" s="36" t="s">
        <v>18</v>
      </c>
      <c r="D14" s="32">
        <f t="shared" si="0"/>
        <v>45</v>
      </c>
      <c r="E14" s="37">
        <v>45</v>
      </c>
      <c r="F14" s="38"/>
      <c r="G14" s="38"/>
      <c r="H14" s="39"/>
      <c r="I14" s="32">
        <f t="shared" si="1"/>
        <v>3</v>
      </c>
      <c r="J14" s="33">
        <f t="shared" si="2"/>
        <v>0</v>
      </c>
    </row>
    <row r="15" spans="1:11" s="24" customFormat="1" ht="12" customHeight="1" x14ac:dyDescent="0.25">
      <c r="A15" s="34" t="s">
        <v>24</v>
      </c>
      <c r="B15" s="35">
        <v>2</v>
      </c>
      <c r="C15" s="36" t="s">
        <v>14</v>
      </c>
      <c r="D15" s="32">
        <f t="shared" si="0"/>
        <v>45</v>
      </c>
      <c r="E15" s="37">
        <v>15</v>
      </c>
      <c r="F15" s="38">
        <v>10</v>
      </c>
      <c r="G15" s="38">
        <v>20</v>
      </c>
      <c r="H15" s="39"/>
      <c r="I15" s="32">
        <f t="shared" si="1"/>
        <v>1</v>
      </c>
      <c r="J15" s="33">
        <f t="shared" si="2"/>
        <v>2</v>
      </c>
    </row>
    <row r="16" spans="1:11" s="41" customFormat="1" ht="12" customHeight="1" x14ac:dyDescent="0.25">
      <c r="A16" s="43" t="s">
        <v>25</v>
      </c>
      <c r="B16" s="44">
        <f>SUM(B6:B15)</f>
        <v>30</v>
      </c>
      <c r="C16" s="45">
        <f>COUNTIF(C6:C15,"e")</f>
        <v>4</v>
      </c>
      <c r="D16" s="46">
        <f t="shared" ref="D16:J16" si="3">SUM(D6:D15)</f>
        <v>400</v>
      </c>
      <c r="E16" s="46">
        <f t="shared" si="3"/>
        <v>165</v>
      </c>
      <c r="F16" s="46">
        <f t="shared" si="3"/>
        <v>70</v>
      </c>
      <c r="G16" s="46">
        <f t="shared" si="3"/>
        <v>165</v>
      </c>
      <c r="H16" s="47">
        <f t="shared" si="3"/>
        <v>0</v>
      </c>
      <c r="I16" s="46">
        <f t="shared" si="3"/>
        <v>11</v>
      </c>
      <c r="J16" s="48">
        <f t="shared" si="3"/>
        <v>16</v>
      </c>
    </row>
    <row r="17" spans="1:10" s="41" customFormat="1" ht="12" customHeight="1" x14ac:dyDescent="0.25">
      <c r="A17" s="6" t="s">
        <v>26</v>
      </c>
      <c r="B17" s="6"/>
      <c r="C17" s="6"/>
      <c r="D17" s="6"/>
      <c r="E17" s="6"/>
      <c r="F17" s="6"/>
      <c r="G17" s="6"/>
      <c r="H17" s="6"/>
      <c r="I17" s="6"/>
      <c r="J17" s="6"/>
    </row>
    <row r="18" spans="1:10" s="41" customFormat="1" ht="15" customHeight="1" x14ac:dyDescent="0.25">
      <c r="A18" s="42" t="s">
        <v>27</v>
      </c>
      <c r="B18" s="35">
        <v>4</v>
      </c>
      <c r="C18" s="36" t="s">
        <v>18</v>
      </c>
      <c r="D18" s="49">
        <f t="shared" ref="D18:D26" si="4">SUM(E18:H18)</f>
        <v>30</v>
      </c>
      <c r="E18" s="37">
        <v>30</v>
      </c>
      <c r="F18" s="38"/>
      <c r="G18" s="38"/>
      <c r="H18" s="32"/>
      <c r="I18" s="32">
        <f t="shared" ref="I18:I26" si="5">ROUNDUP(E18/15,0)</f>
        <v>2</v>
      </c>
      <c r="J18" s="33">
        <f t="shared" ref="J18:J26" si="6">ROUNDUP((F18+G18+H18)/15,0)</f>
        <v>0</v>
      </c>
    </row>
    <row r="19" spans="1:10" s="50" customFormat="1" ht="12.75" customHeight="1" x14ac:dyDescent="0.25">
      <c r="A19" s="42" t="s">
        <v>28</v>
      </c>
      <c r="B19" s="35">
        <v>3</v>
      </c>
      <c r="C19" s="36" t="s">
        <v>14</v>
      </c>
      <c r="D19" s="49">
        <f t="shared" si="4"/>
        <v>30</v>
      </c>
      <c r="E19" s="37">
        <v>15</v>
      </c>
      <c r="F19" s="38">
        <v>5</v>
      </c>
      <c r="G19" s="38">
        <v>10</v>
      </c>
      <c r="H19" s="32"/>
      <c r="I19" s="32">
        <f t="shared" si="5"/>
        <v>1</v>
      </c>
      <c r="J19" s="33">
        <f t="shared" si="6"/>
        <v>1</v>
      </c>
    </row>
    <row r="20" spans="1:10" s="51" customFormat="1" ht="12" customHeight="1" x14ac:dyDescent="0.25">
      <c r="A20" s="34" t="s">
        <v>29</v>
      </c>
      <c r="B20" s="35">
        <v>4</v>
      </c>
      <c r="C20" s="36" t="s">
        <v>14</v>
      </c>
      <c r="D20" s="49">
        <f t="shared" si="4"/>
        <v>45</v>
      </c>
      <c r="E20" s="37">
        <v>15</v>
      </c>
      <c r="F20" s="38">
        <v>10</v>
      </c>
      <c r="G20" s="38">
        <v>20</v>
      </c>
      <c r="H20" s="33"/>
      <c r="I20" s="32">
        <f t="shared" si="5"/>
        <v>1</v>
      </c>
      <c r="J20" s="33">
        <f t="shared" si="6"/>
        <v>2</v>
      </c>
    </row>
    <row r="21" spans="1:10" s="41" customFormat="1" ht="12" customHeight="1" x14ac:dyDescent="0.25">
      <c r="A21" s="34" t="s">
        <v>30</v>
      </c>
      <c r="B21" s="35">
        <v>4</v>
      </c>
      <c r="C21" s="52" t="s">
        <v>18</v>
      </c>
      <c r="D21" s="49">
        <f t="shared" si="4"/>
        <v>45</v>
      </c>
      <c r="E21" s="37">
        <v>15</v>
      </c>
      <c r="F21" s="38">
        <v>10</v>
      </c>
      <c r="G21" s="38">
        <v>20</v>
      </c>
      <c r="H21" s="32"/>
      <c r="I21" s="32">
        <f t="shared" si="5"/>
        <v>1</v>
      </c>
      <c r="J21" s="33">
        <f t="shared" si="6"/>
        <v>2</v>
      </c>
    </row>
    <row r="22" spans="1:10" s="24" customFormat="1" ht="12" customHeight="1" x14ac:dyDescent="0.25">
      <c r="A22" s="34" t="s">
        <v>31</v>
      </c>
      <c r="B22" s="35">
        <v>4</v>
      </c>
      <c r="C22" s="52" t="s">
        <v>14</v>
      </c>
      <c r="D22" s="49">
        <f t="shared" si="4"/>
        <v>45</v>
      </c>
      <c r="E22" s="53">
        <v>15</v>
      </c>
      <c r="F22" s="38">
        <v>10</v>
      </c>
      <c r="G22" s="38">
        <v>20</v>
      </c>
      <c r="H22" s="32"/>
      <c r="I22" s="32">
        <f t="shared" si="5"/>
        <v>1</v>
      </c>
      <c r="J22" s="33">
        <f t="shared" si="6"/>
        <v>2</v>
      </c>
    </row>
    <row r="23" spans="1:10" s="51" customFormat="1" ht="12" customHeight="1" x14ac:dyDescent="0.25">
      <c r="A23" s="34" t="s">
        <v>32</v>
      </c>
      <c r="B23" s="35">
        <v>4</v>
      </c>
      <c r="C23" s="36" t="s">
        <v>14</v>
      </c>
      <c r="D23" s="49">
        <f t="shared" si="4"/>
        <v>35</v>
      </c>
      <c r="E23" s="32">
        <v>15</v>
      </c>
      <c r="F23" s="38">
        <v>10</v>
      </c>
      <c r="G23" s="38">
        <v>10</v>
      </c>
      <c r="H23" s="32"/>
      <c r="I23" s="32">
        <f t="shared" si="5"/>
        <v>1</v>
      </c>
      <c r="J23" s="33">
        <f t="shared" si="6"/>
        <v>2</v>
      </c>
    </row>
    <row r="24" spans="1:10" s="51" customFormat="1" ht="12" customHeight="1" x14ac:dyDescent="0.25">
      <c r="A24" s="34" t="s">
        <v>33</v>
      </c>
      <c r="B24" s="35">
        <v>4</v>
      </c>
      <c r="C24" s="36" t="s">
        <v>14</v>
      </c>
      <c r="D24" s="49">
        <f t="shared" si="4"/>
        <v>45</v>
      </c>
      <c r="E24" s="32">
        <v>15</v>
      </c>
      <c r="F24" s="38">
        <v>10</v>
      </c>
      <c r="G24" s="38">
        <v>20</v>
      </c>
      <c r="H24" s="32"/>
      <c r="I24" s="32">
        <f t="shared" si="5"/>
        <v>1</v>
      </c>
      <c r="J24" s="33">
        <f t="shared" si="6"/>
        <v>2</v>
      </c>
    </row>
    <row r="25" spans="1:10" s="51" customFormat="1" ht="12" customHeight="1" x14ac:dyDescent="0.25">
      <c r="A25" s="54" t="s">
        <v>34</v>
      </c>
      <c r="B25" s="55">
        <v>2</v>
      </c>
      <c r="C25" s="56" t="s">
        <v>14</v>
      </c>
      <c r="D25" s="32">
        <f t="shared" si="4"/>
        <v>30</v>
      </c>
      <c r="E25" s="32">
        <v>15</v>
      </c>
      <c r="F25" s="32">
        <v>5</v>
      </c>
      <c r="G25" s="32">
        <v>10</v>
      </c>
      <c r="H25" s="32"/>
      <c r="I25" s="32">
        <f t="shared" si="5"/>
        <v>1</v>
      </c>
      <c r="J25" s="33">
        <f t="shared" si="6"/>
        <v>1</v>
      </c>
    </row>
    <row r="26" spans="1:10" s="41" customFormat="1" ht="12" customHeight="1" x14ac:dyDescent="0.25">
      <c r="A26" s="34" t="s">
        <v>35</v>
      </c>
      <c r="B26" s="55">
        <v>1</v>
      </c>
      <c r="C26" s="36" t="s">
        <v>14</v>
      </c>
      <c r="D26" s="32">
        <f t="shared" si="4"/>
        <v>15</v>
      </c>
      <c r="E26" s="32"/>
      <c r="F26" s="32"/>
      <c r="G26" s="32">
        <v>15</v>
      </c>
      <c r="H26" s="32"/>
      <c r="I26" s="32">
        <f t="shared" si="5"/>
        <v>0</v>
      </c>
      <c r="J26" s="33">
        <f t="shared" si="6"/>
        <v>1</v>
      </c>
    </row>
    <row r="27" spans="1:10" s="24" customFormat="1" ht="12" customHeight="1" x14ac:dyDescent="0.25">
      <c r="A27" s="57" t="s">
        <v>25</v>
      </c>
      <c r="B27" s="48">
        <f>SUM(B18:B26)</f>
        <v>30</v>
      </c>
      <c r="C27" s="58">
        <f>COUNTIF(C18:C26,"e")</f>
        <v>2</v>
      </c>
      <c r="D27" s="46">
        <f t="shared" ref="D27:J27" si="7">SUM(D18:D26)</f>
        <v>320</v>
      </c>
      <c r="E27" s="46">
        <f t="shared" si="7"/>
        <v>135</v>
      </c>
      <c r="F27" s="46">
        <f t="shared" si="7"/>
        <v>60</v>
      </c>
      <c r="G27" s="46">
        <f t="shared" si="7"/>
        <v>125</v>
      </c>
      <c r="H27" s="46">
        <f t="shared" si="7"/>
        <v>0</v>
      </c>
      <c r="I27" s="46">
        <f t="shared" si="7"/>
        <v>9</v>
      </c>
      <c r="J27" s="48">
        <f t="shared" si="7"/>
        <v>13</v>
      </c>
    </row>
    <row r="28" spans="1:10" s="24" customFormat="1" ht="12" customHeight="1" x14ac:dyDescent="0.25">
      <c r="A28" s="5" t="s">
        <v>36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24" customFormat="1" ht="12" customHeight="1" x14ac:dyDescent="0.25">
      <c r="A29" s="34" t="s">
        <v>37</v>
      </c>
      <c r="B29" s="59">
        <v>2</v>
      </c>
      <c r="C29" s="52" t="s">
        <v>14</v>
      </c>
      <c r="D29" s="32">
        <f>SUM(E29:H29)</f>
        <v>30</v>
      </c>
      <c r="E29" s="32">
        <v>15</v>
      </c>
      <c r="F29" s="32">
        <v>5</v>
      </c>
      <c r="G29" s="60">
        <v>10</v>
      </c>
      <c r="H29" s="32"/>
      <c r="I29" s="32">
        <f t="shared" ref="I29:I34" si="8">ROUNDUP(E29/15,0)</f>
        <v>1</v>
      </c>
      <c r="J29" s="33">
        <f t="shared" ref="J29:J34" si="9">ROUNDUP((F29+G29+H29)/17,0)</f>
        <v>1</v>
      </c>
    </row>
    <row r="30" spans="1:10" s="24" customFormat="1" ht="12" customHeight="1" x14ac:dyDescent="0.25">
      <c r="A30" s="34" t="s">
        <v>38</v>
      </c>
      <c r="B30" s="59">
        <v>3</v>
      </c>
      <c r="C30" s="52" t="s">
        <v>14</v>
      </c>
      <c r="D30" s="32">
        <f>SUM(E30:H30)</f>
        <v>30</v>
      </c>
      <c r="E30" s="33">
        <v>15</v>
      </c>
      <c r="F30" s="33">
        <v>5</v>
      </c>
      <c r="G30" s="61">
        <v>10</v>
      </c>
      <c r="H30" s="33"/>
      <c r="I30" s="32">
        <f t="shared" si="8"/>
        <v>1</v>
      </c>
      <c r="J30" s="33">
        <f t="shared" si="9"/>
        <v>1</v>
      </c>
    </row>
    <row r="31" spans="1:10" s="24" customFormat="1" ht="12" customHeight="1" x14ac:dyDescent="0.25">
      <c r="A31" s="34" t="s">
        <v>39</v>
      </c>
      <c r="B31" s="59">
        <v>4</v>
      </c>
      <c r="C31" s="36" t="s">
        <v>18</v>
      </c>
      <c r="D31" s="32">
        <f>SUM(E31:H31)</f>
        <v>45</v>
      </c>
      <c r="E31" s="33">
        <v>15</v>
      </c>
      <c r="F31" s="32">
        <v>10</v>
      </c>
      <c r="G31" s="60">
        <v>20</v>
      </c>
      <c r="H31" s="32"/>
      <c r="I31" s="32">
        <f t="shared" si="8"/>
        <v>1</v>
      </c>
      <c r="J31" s="33">
        <f t="shared" si="9"/>
        <v>2</v>
      </c>
    </row>
    <row r="32" spans="1:10" s="24" customFormat="1" ht="12" customHeight="1" x14ac:dyDescent="0.25">
      <c r="A32" s="34" t="s">
        <v>40</v>
      </c>
      <c r="B32" s="59">
        <v>4</v>
      </c>
      <c r="C32" s="36" t="s">
        <v>18</v>
      </c>
      <c r="D32" s="32">
        <f>SUM(E32:H32)</f>
        <v>45</v>
      </c>
      <c r="E32" s="33">
        <v>15</v>
      </c>
      <c r="F32" s="32">
        <v>10</v>
      </c>
      <c r="G32" s="60">
        <v>20</v>
      </c>
      <c r="H32" s="62"/>
      <c r="I32" s="32">
        <f t="shared" si="8"/>
        <v>1</v>
      </c>
      <c r="J32" s="33">
        <f t="shared" si="9"/>
        <v>2</v>
      </c>
    </row>
    <row r="33" spans="1:10" s="24" customFormat="1" ht="12" customHeight="1" x14ac:dyDescent="0.25">
      <c r="A33" s="34" t="s">
        <v>41</v>
      </c>
      <c r="B33" s="59">
        <v>2</v>
      </c>
      <c r="C33" s="36" t="s">
        <v>14</v>
      </c>
      <c r="D33" s="32">
        <f>SUM(E33:H33)</f>
        <v>30</v>
      </c>
      <c r="E33" s="33"/>
      <c r="F33" s="32"/>
      <c r="G33" s="32">
        <v>30</v>
      </c>
      <c r="H33" s="32"/>
      <c r="I33" s="32">
        <f t="shared" si="8"/>
        <v>0</v>
      </c>
      <c r="J33" s="33">
        <f t="shared" si="9"/>
        <v>2</v>
      </c>
    </row>
    <row r="34" spans="1:10" s="24" customFormat="1" ht="12" customHeight="1" x14ac:dyDescent="0.25">
      <c r="A34" s="34" t="s">
        <v>42</v>
      </c>
      <c r="B34" s="59">
        <v>15</v>
      </c>
      <c r="C34" s="52" t="s">
        <v>18</v>
      </c>
      <c r="D34" s="32"/>
      <c r="E34" s="33"/>
      <c r="F34" s="33"/>
      <c r="G34" s="61"/>
      <c r="H34" s="33"/>
      <c r="I34" s="32">
        <f t="shared" si="8"/>
        <v>0</v>
      </c>
      <c r="J34" s="33">
        <f t="shared" si="9"/>
        <v>0</v>
      </c>
    </row>
    <row r="35" spans="1:10" s="24" customFormat="1" ht="12" customHeight="1" x14ac:dyDescent="0.25">
      <c r="A35" s="57" t="s">
        <v>25</v>
      </c>
      <c r="B35" s="48">
        <f>SUM(B29:B34)</f>
        <v>30</v>
      </c>
      <c r="C35" s="58">
        <f>COUNTIF(C29:C34,"e")</f>
        <v>3</v>
      </c>
      <c r="D35" s="46">
        <f>SUM(D29:D34)</f>
        <v>180</v>
      </c>
      <c r="E35" s="46">
        <f>SUM(E29:E34)</f>
        <v>60</v>
      </c>
      <c r="F35" s="46">
        <f>SUM(F29:F34)</f>
        <v>30</v>
      </c>
      <c r="G35" s="46">
        <f>SUM(G29:G34)</f>
        <v>90</v>
      </c>
      <c r="H35" s="46"/>
      <c r="I35" s="46">
        <f>SUM(I29:I34)</f>
        <v>4</v>
      </c>
      <c r="J35" s="46">
        <f>SUM(J29:J34)</f>
        <v>8</v>
      </c>
    </row>
    <row r="36" spans="1:10" s="24" customFormat="1" ht="12" customHeight="1" x14ac:dyDescent="0.25">
      <c r="A36" s="63" t="s">
        <v>43</v>
      </c>
      <c r="B36" s="64">
        <f>B16+B27+B35</f>
        <v>90</v>
      </c>
      <c r="C36" s="65"/>
      <c r="D36" s="48">
        <f>D16+D27+D35</f>
        <v>900</v>
      </c>
      <c r="E36" s="48">
        <f>E16+E27+E35</f>
        <v>360</v>
      </c>
      <c r="F36" s="48">
        <f>F16+F27+F35</f>
        <v>160</v>
      </c>
      <c r="G36" s="48">
        <f>G16+G27+G35</f>
        <v>380</v>
      </c>
      <c r="H36" s="48">
        <f>H16+H27+H35</f>
        <v>0</v>
      </c>
      <c r="I36" s="66"/>
      <c r="J36" s="67"/>
    </row>
    <row r="37" spans="1:10" s="75" customFormat="1" ht="13.8" x14ac:dyDescent="0.25">
      <c r="A37" s="68" t="s">
        <v>44</v>
      </c>
      <c r="B37" s="69"/>
      <c r="C37" s="70"/>
      <c r="D37" s="71"/>
      <c r="E37" s="72">
        <f>(E36/D36)*100</f>
        <v>40</v>
      </c>
      <c r="F37" s="72">
        <f>(F36/D36)*100</f>
        <v>17.777777777777779</v>
      </c>
      <c r="G37" s="72">
        <f>(G36/D36)*100</f>
        <v>42.222222222222221</v>
      </c>
      <c r="H37" s="72">
        <f>(H36/D36)*100</f>
        <v>0</v>
      </c>
      <c r="I37" s="73"/>
      <c r="J37" s="74"/>
    </row>
    <row r="38" spans="1:10" s="75" customFormat="1" ht="13.8" x14ac:dyDescent="0.25">
      <c r="A38" s="76" t="s">
        <v>45</v>
      </c>
      <c r="B38" s="77"/>
      <c r="C38" s="78"/>
      <c r="D38" s="79"/>
      <c r="E38" s="80"/>
      <c r="F38" s="81"/>
      <c r="G38" s="82"/>
      <c r="H38" s="83"/>
      <c r="I38" s="4"/>
      <c r="J38" s="4"/>
    </row>
    <row r="39" spans="1:10" ht="13.8" x14ac:dyDescent="0.25">
      <c r="A39" s="84"/>
      <c r="B39" s="85"/>
      <c r="C39" s="86"/>
      <c r="D39" s="86"/>
      <c r="E39" s="86"/>
      <c r="F39" s="86"/>
      <c r="G39" s="86"/>
      <c r="H39" s="86"/>
      <c r="I39" s="86"/>
      <c r="J39" s="87"/>
    </row>
    <row r="40" spans="1:10" ht="13.8" x14ac:dyDescent="0.25">
      <c r="A40" s="3" t="s">
        <v>46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ht="13.5" customHeight="1" x14ac:dyDescent="0.25">
      <c r="A41" s="42" t="s">
        <v>47</v>
      </c>
      <c r="B41" s="59">
        <v>2</v>
      </c>
      <c r="C41" s="52" t="s">
        <v>14</v>
      </c>
      <c r="D41" s="33">
        <v>30</v>
      </c>
      <c r="E41" s="37">
        <v>15</v>
      </c>
      <c r="F41" s="38">
        <v>5</v>
      </c>
      <c r="G41" s="38">
        <v>10</v>
      </c>
      <c r="H41" s="88"/>
      <c r="I41" s="33">
        <f>E41/15</f>
        <v>1</v>
      </c>
      <c r="J41" s="33">
        <f>ROUNDUP((F41+G41+H41)/15,0)</f>
        <v>1</v>
      </c>
    </row>
    <row r="42" spans="1:10" ht="12.75" customHeight="1" x14ac:dyDescent="0.25">
      <c r="A42" s="42" t="s">
        <v>48</v>
      </c>
      <c r="B42" s="59">
        <v>2</v>
      </c>
      <c r="C42" s="52" t="s">
        <v>14</v>
      </c>
      <c r="D42" s="33">
        <v>30</v>
      </c>
      <c r="E42" s="37">
        <v>15</v>
      </c>
      <c r="F42" s="38">
        <v>5</v>
      </c>
      <c r="G42" s="38">
        <v>10</v>
      </c>
      <c r="H42" s="88"/>
      <c r="I42" s="33">
        <f>E42/15</f>
        <v>1</v>
      </c>
      <c r="J42" s="33">
        <f>ROUNDUP((F42+G42+H42)/15,0)</f>
        <v>1</v>
      </c>
    </row>
    <row r="43" spans="1:10" ht="12.75" customHeight="1" x14ac:dyDescent="0.25">
      <c r="A43" s="42" t="s">
        <v>49</v>
      </c>
      <c r="B43" s="35">
        <v>2</v>
      </c>
      <c r="C43" s="52" t="s">
        <v>14</v>
      </c>
      <c r="D43" s="33">
        <v>30</v>
      </c>
      <c r="E43" s="37">
        <v>15</v>
      </c>
      <c r="F43" s="38">
        <v>5</v>
      </c>
      <c r="G43" s="38">
        <v>10</v>
      </c>
      <c r="H43" s="88"/>
      <c r="I43" s="33">
        <f>E43/15</f>
        <v>1</v>
      </c>
      <c r="J43" s="33">
        <f>ROUNDUP((F43+G43+H43)/15,0)</f>
        <v>1</v>
      </c>
    </row>
    <row r="44" spans="1:10" ht="13.8" x14ac:dyDescent="0.25">
      <c r="A44" s="2" t="s">
        <v>50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ht="13.8" x14ac:dyDescent="0.25">
      <c r="A45" s="42" t="s">
        <v>51</v>
      </c>
      <c r="B45" s="35">
        <v>2</v>
      </c>
      <c r="C45" s="52" t="s">
        <v>14</v>
      </c>
      <c r="D45" s="33">
        <f>SUM(E45:H45)</f>
        <v>30</v>
      </c>
      <c r="E45" s="37">
        <v>15</v>
      </c>
      <c r="F45" s="38">
        <v>5</v>
      </c>
      <c r="G45" s="38">
        <v>10</v>
      </c>
      <c r="H45" s="33"/>
      <c r="I45" s="33">
        <f>E45/15</f>
        <v>1</v>
      </c>
      <c r="J45" s="33">
        <f>ROUNDUP((F45+G45+H45)/15,0)</f>
        <v>1</v>
      </c>
    </row>
    <row r="46" spans="1:10" ht="13.8" x14ac:dyDescent="0.25">
      <c r="A46" s="42" t="s">
        <v>52</v>
      </c>
      <c r="B46" s="35">
        <v>2</v>
      </c>
      <c r="C46" s="52" t="s">
        <v>14</v>
      </c>
      <c r="D46" s="33">
        <f>SUM(E46:H46)</f>
        <v>30</v>
      </c>
      <c r="E46" s="37">
        <v>15</v>
      </c>
      <c r="F46" s="38">
        <v>5</v>
      </c>
      <c r="G46" s="38">
        <v>10</v>
      </c>
      <c r="H46" s="33"/>
      <c r="I46" s="33">
        <f>E46/15</f>
        <v>1</v>
      </c>
      <c r="J46" s="33">
        <f>ROUNDUP((F46+G46+H46)/15,0)</f>
        <v>1</v>
      </c>
    </row>
    <row r="47" spans="1:10" ht="13.5" customHeight="1" x14ac:dyDescent="0.25">
      <c r="A47" s="42" t="s">
        <v>53</v>
      </c>
      <c r="B47" s="35">
        <v>2</v>
      </c>
      <c r="C47" s="52" t="s">
        <v>14</v>
      </c>
      <c r="D47" s="33">
        <v>30</v>
      </c>
      <c r="E47" s="37">
        <v>15</v>
      </c>
      <c r="F47" s="38">
        <v>5</v>
      </c>
      <c r="G47" s="38">
        <v>10</v>
      </c>
      <c r="H47" s="88"/>
      <c r="I47" s="33">
        <f>E47/15</f>
        <v>1</v>
      </c>
      <c r="J47" s="33">
        <f>ROUNDUP((F47+G47+H47)/15,0)</f>
        <v>1</v>
      </c>
    </row>
    <row r="48" spans="1:10" ht="13.8" x14ac:dyDescent="0.25">
      <c r="A48" s="2" t="s">
        <v>37</v>
      </c>
      <c r="B48" s="2"/>
      <c r="C48" s="2"/>
      <c r="D48" s="2"/>
      <c r="E48" s="2"/>
      <c r="F48" s="2"/>
      <c r="G48" s="2"/>
      <c r="H48" s="2"/>
      <c r="I48" s="2"/>
      <c r="J48" s="2"/>
    </row>
    <row r="49" spans="1:10" ht="13.8" x14ac:dyDescent="0.25">
      <c r="A49" s="42" t="s">
        <v>54</v>
      </c>
      <c r="B49" s="35">
        <v>2</v>
      </c>
      <c r="C49" s="52" t="s">
        <v>14</v>
      </c>
      <c r="D49" s="33">
        <f>SUM(E49:G49)</f>
        <v>30</v>
      </c>
      <c r="E49" s="37">
        <v>15</v>
      </c>
      <c r="F49" s="38">
        <v>5</v>
      </c>
      <c r="G49" s="38">
        <v>10</v>
      </c>
      <c r="H49" s="33"/>
      <c r="I49" s="33">
        <f>E49/15</f>
        <v>1</v>
      </c>
      <c r="J49" s="33">
        <f>ROUNDUP((F49+G49+H49)/15,0)</f>
        <v>1</v>
      </c>
    </row>
    <row r="50" spans="1:10" ht="13.8" x14ac:dyDescent="0.25">
      <c r="A50" s="42" t="s">
        <v>55</v>
      </c>
      <c r="B50" s="35">
        <v>2</v>
      </c>
      <c r="C50" s="52" t="s">
        <v>14</v>
      </c>
      <c r="D50" s="33">
        <f>SUM(E50:G50)</f>
        <v>30</v>
      </c>
      <c r="E50" s="37">
        <v>15</v>
      </c>
      <c r="F50" s="38">
        <v>5</v>
      </c>
      <c r="G50" s="38">
        <v>10</v>
      </c>
      <c r="H50" s="33"/>
      <c r="I50" s="33">
        <f>E50/15</f>
        <v>1</v>
      </c>
      <c r="J50" s="33">
        <f>ROUNDUP((F50+G50+H50)/15,0)</f>
        <v>1</v>
      </c>
    </row>
    <row r="51" spans="1:10" ht="13.8" x14ac:dyDescent="0.25">
      <c r="A51" s="42" t="s">
        <v>56</v>
      </c>
      <c r="B51" s="35">
        <v>2</v>
      </c>
      <c r="C51" s="52" t="s">
        <v>14</v>
      </c>
      <c r="D51" s="33">
        <f>SUM(E51:G51)</f>
        <v>30</v>
      </c>
      <c r="E51" s="37">
        <v>15</v>
      </c>
      <c r="F51" s="38">
        <v>5</v>
      </c>
      <c r="G51" s="38">
        <v>10</v>
      </c>
      <c r="H51" s="33"/>
      <c r="I51" s="33">
        <f>E51/15</f>
        <v>1</v>
      </c>
      <c r="J51" s="33">
        <f>ROUNDUP((F51+G51+H51)/15,0)</f>
        <v>1</v>
      </c>
    </row>
    <row r="52" spans="1:10" ht="13.8" x14ac:dyDescent="0.25">
      <c r="A52" s="42" t="s">
        <v>57</v>
      </c>
      <c r="B52" s="35">
        <v>2</v>
      </c>
      <c r="C52" s="52" t="s">
        <v>14</v>
      </c>
      <c r="D52" s="33">
        <f>SUM(E52:G52)</f>
        <v>30</v>
      </c>
      <c r="E52" s="37">
        <v>15</v>
      </c>
      <c r="F52" s="38">
        <v>5</v>
      </c>
      <c r="G52" s="38">
        <v>10</v>
      </c>
      <c r="H52" s="33"/>
      <c r="I52" s="33">
        <f>E52/15</f>
        <v>1</v>
      </c>
      <c r="J52" s="33">
        <f>ROUNDUP((F52+G52+H52)/15,0)</f>
        <v>1</v>
      </c>
    </row>
    <row r="53" spans="1:10" ht="13.8" x14ac:dyDescent="0.25">
      <c r="A53" s="84"/>
      <c r="B53" s="85"/>
      <c r="C53" s="86"/>
      <c r="D53" s="86"/>
      <c r="E53" s="86"/>
      <c r="F53" s="86"/>
      <c r="G53" s="86"/>
      <c r="H53" s="86"/>
      <c r="I53" s="86"/>
      <c r="J53" s="87"/>
    </row>
    <row r="54" spans="1:10" ht="13.8" x14ac:dyDescent="0.25">
      <c r="A54" s="84"/>
      <c r="B54" s="85"/>
      <c r="C54" s="86"/>
      <c r="D54" s="86"/>
      <c r="E54" s="86"/>
      <c r="F54" s="86"/>
      <c r="G54" s="86"/>
      <c r="H54" s="86"/>
      <c r="I54" s="86"/>
      <c r="J54" s="87"/>
    </row>
    <row r="55" spans="1:10" ht="13.8" x14ac:dyDescent="0.25">
      <c r="A55" s="84"/>
      <c r="B55" s="85"/>
      <c r="C55" s="86"/>
      <c r="D55" s="86"/>
      <c r="E55" s="86"/>
      <c r="F55" s="86"/>
      <c r="G55" s="86"/>
      <c r="H55" s="86"/>
      <c r="I55" s="86"/>
      <c r="J55" s="87"/>
    </row>
    <row r="56" spans="1:10" ht="13.8" x14ac:dyDescent="0.25">
      <c r="A56" s="84"/>
      <c r="B56" s="85"/>
      <c r="C56" s="86"/>
      <c r="D56" s="86"/>
      <c r="E56" s="86"/>
      <c r="F56" s="86"/>
      <c r="G56" s="86"/>
      <c r="H56" s="86"/>
      <c r="I56" s="86"/>
      <c r="J56" s="87"/>
    </row>
    <row r="57" spans="1:10" ht="13.8" x14ac:dyDescent="0.25">
      <c r="A57" s="84"/>
      <c r="B57" s="85"/>
      <c r="C57" s="86"/>
      <c r="D57" s="86"/>
      <c r="E57" s="86"/>
      <c r="F57" s="86"/>
      <c r="G57" s="86"/>
      <c r="H57" s="86"/>
      <c r="I57" s="86"/>
      <c r="J57" s="87"/>
    </row>
    <row r="58" spans="1:10" ht="13.8" x14ac:dyDescent="0.25">
      <c r="A58" s="84"/>
      <c r="B58" s="85"/>
      <c r="C58" s="86"/>
      <c r="D58" s="86"/>
      <c r="E58" s="86"/>
      <c r="F58" s="86"/>
      <c r="G58" s="86"/>
      <c r="H58" s="86"/>
      <c r="I58" s="86"/>
      <c r="J58" s="87"/>
    </row>
    <row r="59" spans="1:10" ht="13.8" x14ac:dyDescent="0.25">
      <c r="A59" s="84"/>
      <c r="B59" s="85"/>
      <c r="C59" s="86"/>
      <c r="D59" s="86"/>
      <c r="E59" s="86"/>
      <c r="F59" s="86"/>
      <c r="G59" s="86"/>
      <c r="H59" s="86"/>
      <c r="I59" s="86"/>
      <c r="J59" s="87"/>
    </row>
    <row r="60" spans="1:10" ht="13.8" x14ac:dyDescent="0.25">
      <c r="A60" s="84"/>
      <c r="B60" s="85"/>
      <c r="C60" s="86"/>
      <c r="D60" s="86"/>
      <c r="E60" s="86"/>
      <c r="F60" s="86"/>
      <c r="G60" s="86"/>
      <c r="H60" s="86"/>
      <c r="I60" s="86"/>
      <c r="J60" s="87"/>
    </row>
    <row r="61" spans="1:10" ht="13.8" x14ac:dyDescent="0.25">
      <c r="A61" s="84"/>
      <c r="B61" s="85"/>
      <c r="C61" s="86"/>
      <c r="D61" s="86"/>
      <c r="E61" s="86"/>
      <c r="F61" s="86"/>
      <c r="G61" s="86"/>
      <c r="H61" s="86"/>
      <c r="I61" s="86"/>
      <c r="J61" s="87"/>
    </row>
    <row r="62" spans="1:10" ht="13.8" x14ac:dyDescent="0.25">
      <c r="A62" s="84"/>
      <c r="B62" s="85"/>
      <c r="C62" s="86"/>
      <c r="D62" s="86"/>
      <c r="E62" s="86"/>
      <c r="F62" s="86"/>
      <c r="G62" s="86"/>
      <c r="H62" s="86"/>
      <c r="I62" s="86"/>
      <c r="J62" s="87"/>
    </row>
    <row r="63" spans="1:10" ht="13.8" x14ac:dyDescent="0.25">
      <c r="A63" s="84"/>
      <c r="B63" s="85"/>
      <c r="C63" s="86"/>
      <c r="D63" s="86"/>
      <c r="E63" s="86"/>
      <c r="F63" s="86"/>
      <c r="G63" s="86"/>
      <c r="H63" s="86"/>
      <c r="I63" s="86"/>
      <c r="J63" s="87"/>
    </row>
    <row r="64" spans="1:10" ht="13.8" x14ac:dyDescent="0.25">
      <c r="A64" s="84"/>
      <c r="B64" s="85"/>
      <c r="C64" s="86"/>
      <c r="D64" s="86"/>
      <c r="E64" s="86"/>
      <c r="F64" s="86"/>
      <c r="G64" s="86"/>
      <c r="H64" s="86"/>
      <c r="I64" s="86"/>
      <c r="J64" s="87"/>
    </row>
    <row r="65" spans="1:10" ht="13.8" x14ac:dyDescent="0.25">
      <c r="A65" s="84"/>
      <c r="B65" s="85"/>
      <c r="C65" s="86"/>
      <c r="D65" s="86"/>
      <c r="E65" s="86"/>
      <c r="F65" s="86"/>
      <c r="G65" s="86"/>
      <c r="H65" s="86"/>
      <c r="I65" s="86"/>
      <c r="J65" s="87"/>
    </row>
    <row r="66" spans="1:10" ht="13.8" x14ac:dyDescent="0.25">
      <c r="A66" s="84"/>
      <c r="B66" s="85"/>
      <c r="C66" s="86"/>
      <c r="D66" s="86"/>
      <c r="E66" s="86"/>
      <c r="F66" s="86"/>
      <c r="G66" s="86"/>
      <c r="H66" s="86"/>
      <c r="I66" s="86"/>
      <c r="J66" s="87"/>
    </row>
    <row r="67" spans="1:10" ht="13.8" x14ac:dyDescent="0.25">
      <c r="A67" s="84"/>
      <c r="B67" s="85"/>
      <c r="C67" s="86"/>
      <c r="D67" s="86"/>
      <c r="E67" s="86"/>
      <c r="F67" s="86"/>
      <c r="G67" s="86"/>
      <c r="H67" s="86"/>
      <c r="I67" s="86"/>
      <c r="J67" s="87"/>
    </row>
    <row r="68" spans="1:10" ht="13.8" x14ac:dyDescent="0.25">
      <c r="A68" s="84"/>
      <c r="B68" s="85"/>
      <c r="C68" s="86"/>
      <c r="D68" s="86"/>
      <c r="E68" s="86"/>
      <c r="F68" s="86"/>
      <c r="G68" s="86"/>
      <c r="H68" s="86"/>
      <c r="I68" s="86"/>
      <c r="J68" s="87"/>
    </row>
    <row r="69" spans="1:10" ht="13.8" x14ac:dyDescent="0.25">
      <c r="A69" s="84"/>
      <c r="B69" s="85"/>
      <c r="C69" s="86"/>
      <c r="D69" s="86"/>
      <c r="E69" s="86"/>
      <c r="F69" s="86"/>
      <c r="G69" s="86"/>
      <c r="H69" s="86"/>
      <c r="I69" s="86"/>
      <c r="J69" s="87"/>
    </row>
    <row r="70" spans="1:10" ht="13.8" x14ac:dyDescent="0.25">
      <c r="A70" s="84"/>
      <c r="B70" s="85"/>
      <c r="C70" s="86"/>
      <c r="D70" s="86"/>
      <c r="E70" s="86"/>
      <c r="F70" s="86"/>
      <c r="G70" s="86"/>
      <c r="H70" s="86"/>
      <c r="I70" s="86"/>
      <c r="J70" s="87"/>
    </row>
    <row r="71" spans="1:10" ht="13.8" x14ac:dyDescent="0.25">
      <c r="A71" s="84"/>
      <c r="B71" s="85"/>
      <c r="C71" s="86"/>
      <c r="D71" s="86"/>
      <c r="E71" s="86"/>
      <c r="F71" s="86"/>
      <c r="G71" s="86"/>
      <c r="H71" s="86"/>
      <c r="I71" s="86"/>
      <c r="J71" s="87"/>
    </row>
    <row r="72" spans="1:10" ht="13.8" x14ac:dyDescent="0.25">
      <c r="A72" s="84"/>
      <c r="B72" s="85"/>
      <c r="C72" s="86"/>
      <c r="D72" s="86"/>
      <c r="E72" s="86"/>
      <c r="F72" s="86"/>
      <c r="G72" s="86"/>
      <c r="H72" s="86"/>
      <c r="I72" s="86"/>
      <c r="J72" s="87"/>
    </row>
    <row r="73" spans="1:10" ht="13.8" x14ac:dyDescent="0.25">
      <c r="A73" s="84"/>
      <c r="B73" s="85"/>
      <c r="C73" s="86"/>
      <c r="D73" s="86"/>
      <c r="E73" s="86"/>
      <c r="F73" s="86"/>
      <c r="G73" s="86"/>
      <c r="H73" s="86"/>
      <c r="I73" s="86"/>
      <c r="J73" s="87"/>
    </row>
    <row r="74" spans="1:10" ht="13.8" x14ac:dyDescent="0.25">
      <c r="A74" s="84"/>
      <c r="B74" s="85"/>
      <c r="C74" s="86"/>
      <c r="D74" s="86"/>
      <c r="E74" s="86"/>
      <c r="F74" s="86"/>
      <c r="G74" s="86"/>
      <c r="H74" s="86"/>
      <c r="I74" s="86"/>
      <c r="J74" s="87"/>
    </row>
    <row r="75" spans="1:10" ht="13.8" x14ac:dyDescent="0.25">
      <c r="A75" s="84"/>
      <c r="B75" s="85"/>
      <c r="C75" s="86"/>
      <c r="D75" s="86"/>
      <c r="E75" s="86"/>
      <c r="F75" s="86"/>
      <c r="G75" s="86"/>
      <c r="H75" s="86"/>
      <c r="I75" s="86"/>
      <c r="J75" s="87"/>
    </row>
    <row r="76" spans="1:10" ht="13.8" x14ac:dyDescent="0.25">
      <c r="A76" s="84"/>
      <c r="B76" s="85"/>
      <c r="C76" s="86"/>
      <c r="D76" s="86"/>
      <c r="E76" s="86"/>
      <c r="F76" s="86"/>
      <c r="G76" s="86"/>
      <c r="H76" s="86"/>
      <c r="I76" s="86"/>
      <c r="J76" s="87"/>
    </row>
    <row r="77" spans="1:10" ht="13.8" x14ac:dyDescent="0.25">
      <c r="A77" s="84"/>
      <c r="B77" s="85"/>
      <c r="C77" s="86"/>
      <c r="D77" s="86"/>
      <c r="E77" s="86"/>
      <c r="F77" s="86"/>
      <c r="G77" s="86"/>
      <c r="H77" s="86"/>
      <c r="I77" s="86"/>
      <c r="J77" s="87"/>
    </row>
    <row r="78" spans="1:10" ht="13.8" x14ac:dyDescent="0.25">
      <c r="A78" s="84"/>
      <c r="B78" s="85"/>
      <c r="C78" s="86"/>
      <c r="D78" s="86"/>
      <c r="E78" s="86"/>
      <c r="F78" s="86"/>
      <c r="G78" s="86"/>
      <c r="H78" s="86"/>
      <c r="I78" s="86"/>
      <c r="J78" s="87"/>
    </row>
    <row r="79" spans="1:10" ht="13.8" x14ac:dyDescent="0.25">
      <c r="A79" s="84"/>
      <c r="B79" s="85"/>
      <c r="C79" s="86"/>
      <c r="D79" s="86"/>
      <c r="E79" s="86"/>
      <c r="F79" s="86"/>
      <c r="G79" s="86"/>
      <c r="H79" s="86"/>
      <c r="I79" s="86"/>
      <c r="J79" s="87"/>
    </row>
    <row r="80" spans="1:10" ht="13.8" x14ac:dyDescent="0.25">
      <c r="A80" s="84"/>
      <c r="B80" s="85"/>
      <c r="C80" s="86"/>
      <c r="D80" s="86"/>
      <c r="E80" s="86"/>
      <c r="F80" s="86"/>
      <c r="G80" s="86"/>
      <c r="H80" s="86"/>
      <c r="I80" s="86"/>
      <c r="J80" s="87"/>
    </row>
    <row r="81" spans="1:10" ht="13.8" x14ac:dyDescent="0.25">
      <c r="A81" s="84"/>
      <c r="B81" s="85"/>
      <c r="C81" s="86"/>
      <c r="D81" s="86"/>
      <c r="E81" s="86"/>
      <c r="F81" s="86"/>
      <c r="G81" s="86"/>
      <c r="H81" s="86"/>
      <c r="I81" s="86"/>
      <c r="J81" s="87"/>
    </row>
    <row r="82" spans="1:10" ht="13.8" x14ac:dyDescent="0.25">
      <c r="A82" s="84"/>
      <c r="B82" s="85"/>
      <c r="C82" s="86"/>
      <c r="D82" s="86"/>
      <c r="E82" s="86"/>
      <c r="F82" s="86"/>
      <c r="G82" s="86"/>
      <c r="H82" s="86"/>
      <c r="I82" s="86"/>
      <c r="J82" s="87"/>
    </row>
    <row r="83" spans="1:10" ht="13.8" x14ac:dyDescent="0.25">
      <c r="A83" s="84"/>
      <c r="B83" s="85"/>
      <c r="C83" s="86"/>
      <c r="D83" s="86"/>
      <c r="E83" s="86"/>
      <c r="F83" s="86"/>
      <c r="G83" s="86"/>
      <c r="H83" s="86"/>
      <c r="I83" s="86"/>
      <c r="J83" s="87"/>
    </row>
    <row r="84" spans="1:10" ht="13.8" x14ac:dyDescent="0.25">
      <c r="A84" s="84"/>
      <c r="B84" s="85"/>
      <c r="C84" s="86"/>
      <c r="D84" s="86"/>
      <c r="E84" s="86"/>
      <c r="F84" s="86"/>
      <c r="G84" s="86"/>
      <c r="H84" s="86"/>
      <c r="I84" s="86"/>
      <c r="J84" s="87"/>
    </row>
    <row r="85" spans="1:10" ht="13.8" x14ac:dyDescent="0.25">
      <c r="A85" s="84"/>
      <c r="B85" s="85"/>
      <c r="C85" s="86"/>
      <c r="D85" s="86"/>
      <c r="E85" s="86"/>
      <c r="F85" s="86"/>
      <c r="G85" s="86"/>
      <c r="H85" s="86"/>
      <c r="I85" s="86"/>
      <c r="J85" s="87"/>
    </row>
    <row r="86" spans="1:10" ht="13.8" x14ac:dyDescent="0.25">
      <c r="A86" s="84"/>
      <c r="B86" s="85"/>
      <c r="C86" s="86"/>
      <c r="D86" s="86"/>
      <c r="E86" s="86"/>
      <c r="F86" s="86"/>
      <c r="G86" s="86"/>
      <c r="H86" s="86"/>
      <c r="I86" s="86"/>
      <c r="J86" s="87"/>
    </row>
    <row r="87" spans="1:10" ht="13.8" x14ac:dyDescent="0.25">
      <c r="A87" s="84"/>
      <c r="B87" s="85"/>
      <c r="C87" s="86"/>
      <c r="D87" s="86"/>
      <c r="E87" s="86"/>
      <c r="F87" s="86"/>
      <c r="G87" s="86"/>
      <c r="H87" s="86"/>
      <c r="I87" s="86"/>
      <c r="J87" s="87"/>
    </row>
    <row r="88" spans="1:10" ht="13.8" x14ac:dyDescent="0.25">
      <c r="A88" s="84"/>
      <c r="B88" s="85"/>
      <c r="C88" s="86"/>
      <c r="D88" s="86"/>
      <c r="E88" s="86"/>
      <c r="F88" s="86"/>
      <c r="G88" s="86"/>
      <c r="H88" s="86"/>
      <c r="I88" s="86"/>
      <c r="J88" s="87"/>
    </row>
    <row r="89" spans="1:10" ht="13.8" x14ac:dyDescent="0.25">
      <c r="A89" s="84"/>
      <c r="B89" s="85"/>
      <c r="C89" s="86"/>
      <c r="D89" s="86"/>
      <c r="E89" s="86"/>
      <c r="F89" s="86"/>
      <c r="G89" s="86"/>
      <c r="H89" s="86"/>
      <c r="I89" s="86"/>
      <c r="J89" s="87"/>
    </row>
    <row r="90" spans="1:10" ht="13.8" x14ac:dyDescent="0.25">
      <c r="A90" s="84"/>
      <c r="B90" s="85"/>
      <c r="C90" s="86"/>
      <c r="D90" s="86"/>
      <c r="E90" s="86"/>
      <c r="F90" s="86"/>
      <c r="G90" s="86"/>
      <c r="H90" s="86"/>
      <c r="I90" s="86"/>
      <c r="J90" s="87"/>
    </row>
    <row r="91" spans="1:10" ht="13.8" x14ac:dyDescent="0.25">
      <c r="A91" s="84"/>
      <c r="B91" s="85"/>
      <c r="C91" s="86"/>
      <c r="D91" s="86"/>
      <c r="E91" s="86"/>
      <c r="F91" s="86"/>
      <c r="G91" s="86"/>
      <c r="H91" s="86"/>
      <c r="I91" s="86"/>
      <c r="J91" s="87"/>
    </row>
    <row r="92" spans="1:10" ht="13.8" x14ac:dyDescent="0.25">
      <c r="A92" s="84"/>
      <c r="B92" s="85"/>
      <c r="C92" s="86"/>
      <c r="D92" s="86"/>
      <c r="E92" s="86"/>
      <c r="F92" s="86"/>
      <c r="G92" s="86"/>
      <c r="H92" s="86"/>
      <c r="I92" s="86"/>
      <c r="J92" s="87"/>
    </row>
    <row r="93" spans="1:10" ht="13.8" x14ac:dyDescent="0.25">
      <c r="A93" s="84"/>
      <c r="B93" s="85"/>
      <c r="C93" s="86"/>
      <c r="D93" s="86"/>
      <c r="E93" s="86"/>
      <c r="F93" s="86"/>
      <c r="G93" s="86"/>
      <c r="H93" s="86"/>
      <c r="I93" s="86"/>
      <c r="J93" s="87"/>
    </row>
    <row r="94" spans="1:10" ht="13.8" x14ac:dyDescent="0.25">
      <c r="A94" s="84"/>
      <c r="B94" s="85"/>
      <c r="C94" s="86"/>
      <c r="D94" s="86"/>
      <c r="E94" s="86"/>
      <c r="F94" s="86"/>
      <c r="G94" s="86"/>
      <c r="H94" s="86"/>
      <c r="I94" s="86"/>
      <c r="J94" s="87"/>
    </row>
    <row r="95" spans="1:10" ht="13.8" x14ac:dyDescent="0.25">
      <c r="A95" s="84"/>
      <c r="B95" s="85"/>
      <c r="C95" s="86"/>
      <c r="D95" s="86"/>
      <c r="E95" s="86"/>
      <c r="F95" s="86"/>
      <c r="G95" s="86"/>
      <c r="H95" s="86"/>
      <c r="I95" s="86"/>
      <c r="J95" s="87"/>
    </row>
    <row r="96" spans="1:10" ht="13.8" x14ac:dyDescent="0.25">
      <c r="A96" s="84"/>
      <c r="B96" s="85"/>
      <c r="C96" s="86"/>
      <c r="D96" s="86"/>
      <c r="E96" s="86"/>
      <c r="F96" s="86"/>
      <c r="G96" s="86"/>
      <c r="H96" s="86"/>
      <c r="I96" s="86"/>
      <c r="J96" s="87"/>
    </row>
    <row r="97" spans="1:10" ht="13.8" x14ac:dyDescent="0.25">
      <c r="A97" s="84"/>
      <c r="B97" s="85"/>
      <c r="C97" s="86"/>
      <c r="D97" s="86"/>
      <c r="E97" s="86"/>
      <c r="F97" s="86"/>
      <c r="G97" s="86"/>
      <c r="H97" s="86"/>
      <c r="I97" s="86"/>
      <c r="J97" s="87"/>
    </row>
    <row r="98" spans="1:10" ht="13.8" x14ac:dyDescent="0.25">
      <c r="A98" s="84"/>
      <c r="B98" s="85"/>
      <c r="C98" s="86"/>
      <c r="D98" s="86"/>
      <c r="E98" s="86"/>
      <c r="F98" s="86"/>
      <c r="G98" s="86"/>
      <c r="H98" s="86"/>
      <c r="I98" s="86"/>
      <c r="J98" s="87"/>
    </row>
    <row r="99" spans="1:10" ht="13.8" x14ac:dyDescent="0.25">
      <c r="A99" s="84"/>
      <c r="B99" s="85"/>
      <c r="C99" s="86"/>
      <c r="D99" s="86"/>
      <c r="E99" s="86"/>
      <c r="F99" s="86"/>
      <c r="G99" s="86"/>
      <c r="H99" s="86"/>
      <c r="I99" s="86"/>
      <c r="J99" s="87"/>
    </row>
    <row r="100" spans="1:10" ht="13.8" x14ac:dyDescent="0.25">
      <c r="A100" s="84"/>
      <c r="B100" s="85"/>
      <c r="C100" s="86"/>
      <c r="D100" s="86"/>
      <c r="E100" s="86"/>
      <c r="F100" s="86"/>
      <c r="G100" s="86"/>
      <c r="H100" s="86"/>
      <c r="I100" s="86"/>
      <c r="J100" s="87"/>
    </row>
    <row r="101" spans="1:10" ht="13.8" x14ac:dyDescent="0.25">
      <c r="A101" s="84"/>
      <c r="B101" s="85"/>
      <c r="C101" s="86"/>
      <c r="D101" s="86"/>
      <c r="E101" s="86"/>
      <c r="F101" s="86"/>
      <c r="G101" s="86"/>
      <c r="H101" s="86"/>
      <c r="I101" s="86"/>
      <c r="J101" s="87"/>
    </row>
    <row r="102" spans="1:10" ht="13.8" x14ac:dyDescent="0.25">
      <c r="A102" s="84"/>
      <c r="B102" s="85"/>
      <c r="C102" s="86"/>
      <c r="D102" s="86"/>
      <c r="E102" s="86"/>
      <c r="F102" s="86"/>
      <c r="G102" s="86"/>
      <c r="H102" s="86"/>
      <c r="I102" s="86"/>
      <c r="J102" s="87"/>
    </row>
    <row r="103" spans="1:10" ht="13.8" x14ac:dyDescent="0.25">
      <c r="A103" s="84"/>
      <c r="B103" s="85"/>
      <c r="C103" s="86"/>
      <c r="D103" s="86"/>
      <c r="E103" s="86"/>
      <c r="F103" s="86"/>
      <c r="G103" s="86"/>
      <c r="H103" s="86"/>
      <c r="I103" s="86"/>
      <c r="J103" s="87"/>
    </row>
    <row r="104" spans="1:10" ht="13.8" x14ac:dyDescent="0.25">
      <c r="A104" s="84"/>
      <c r="B104" s="85"/>
      <c r="C104" s="86"/>
      <c r="D104" s="86"/>
      <c r="E104" s="86"/>
      <c r="F104" s="86"/>
      <c r="G104" s="86"/>
      <c r="H104" s="86"/>
      <c r="I104" s="86"/>
      <c r="J104" s="87"/>
    </row>
    <row r="105" spans="1:10" ht="13.8" x14ac:dyDescent="0.25">
      <c r="A105" s="84"/>
      <c r="B105" s="85"/>
      <c r="C105" s="86"/>
      <c r="D105" s="86"/>
      <c r="E105" s="86"/>
      <c r="F105" s="86"/>
      <c r="G105" s="86"/>
      <c r="H105" s="86"/>
      <c r="I105" s="86"/>
      <c r="J105" s="87"/>
    </row>
    <row r="106" spans="1:10" ht="13.8" x14ac:dyDescent="0.25">
      <c r="A106" s="84"/>
      <c r="B106" s="85"/>
      <c r="C106" s="86"/>
      <c r="D106" s="86"/>
      <c r="E106" s="86"/>
      <c r="F106" s="86"/>
      <c r="G106" s="86"/>
      <c r="H106" s="86"/>
      <c r="I106" s="86"/>
      <c r="J106" s="87"/>
    </row>
    <row r="107" spans="1:10" ht="13.8" x14ac:dyDescent="0.25">
      <c r="A107" s="84"/>
      <c r="B107" s="85"/>
      <c r="C107" s="86"/>
      <c r="D107" s="86"/>
      <c r="E107" s="86"/>
      <c r="F107" s="86"/>
      <c r="G107" s="86"/>
      <c r="H107" s="86"/>
      <c r="I107" s="86"/>
      <c r="J107" s="87"/>
    </row>
    <row r="108" spans="1:10" ht="13.8" x14ac:dyDescent="0.25">
      <c r="A108" s="84"/>
      <c r="B108" s="85"/>
      <c r="C108" s="86"/>
      <c r="D108" s="86"/>
      <c r="E108" s="86"/>
      <c r="F108" s="86"/>
      <c r="G108" s="86"/>
      <c r="H108" s="86"/>
      <c r="I108" s="86"/>
      <c r="J108" s="87"/>
    </row>
    <row r="109" spans="1:10" ht="13.8" x14ac:dyDescent="0.25">
      <c r="A109" s="84"/>
      <c r="B109" s="85"/>
      <c r="C109" s="86"/>
      <c r="D109" s="86"/>
      <c r="E109" s="86"/>
      <c r="F109" s="86"/>
      <c r="G109" s="86"/>
      <c r="H109" s="86"/>
      <c r="I109" s="86"/>
      <c r="J109" s="87"/>
    </row>
    <row r="110" spans="1:10" ht="13.8" x14ac:dyDescent="0.25">
      <c r="A110" s="84"/>
      <c r="B110" s="85"/>
      <c r="C110" s="86"/>
      <c r="D110" s="86"/>
      <c r="E110" s="86"/>
      <c r="F110" s="86"/>
      <c r="G110" s="86"/>
      <c r="H110" s="86"/>
      <c r="I110" s="86"/>
      <c r="J110" s="87"/>
    </row>
    <row r="111" spans="1:10" ht="13.8" x14ac:dyDescent="0.25">
      <c r="A111" s="84"/>
      <c r="B111" s="85"/>
      <c r="C111" s="86"/>
      <c r="D111" s="86"/>
      <c r="E111" s="86"/>
      <c r="F111" s="86"/>
      <c r="G111" s="86"/>
      <c r="H111" s="86"/>
      <c r="I111" s="86"/>
      <c r="J111" s="87"/>
    </row>
    <row r="112" spans="1:10" x14ac:dyDescent="0.25">
      <c r="J112" s="89"/>
    </row>
    <row r="113" spans="10:10" x14ac:dyDescent="0.25">
      <c r="J113" s="89"/>
    </row>
    <row r="114" spans="10:10" x14ac:dyDescent="0.25">
      <c r="J114" s="89"/>
    </row>
    <row r="115" spans="10:10" x14ac:dyDescent="0.25">
      <c r="J115" s="89"/>
    </row>
    <row r="116" spans="10:10" x14ac:dyDescent="0.25">
      <c r="J116" s="89"/>
    </row>
    <row r="117" spans="10:10" x14ac:dyDescent="0.25">
      <c r="J117" s="89"/>
    </row>
    <row r="118" spans="10:10" x14ac:dyDescent="0.25">
      <c r="J118" s="89"/>
    </row>
    <row r="119" spans="10:10" x14ac:dyDescent="0.25">
      <c r="J119" s="89"/>
    </row>
    <row r="120" spans="10:10" x14ac:dyDescent="0.25">
      <c r="J120" s="89"/>
    </row>
    <row r="121" spans="10:10" x14ac:dyDescent="0.25">
      <c r="J121" s="89"/>
    </row>
    <row r="122" spans="10:10" x14ac:dyDescent="0.25">
      <c r="J122" s="89"/>
    </row>
    <row r="123" spans="10:10" x14ac:dyDescent="0.25">
      <c r="J123" s="89"/>
    </row>
    <row r="124" spans="10:10" x14ac:dyDescent="0.25">
      <c r="J124" s="89"/>
    </row>
    <row r="125" spans="10:10" x14ac:dyDescent="0.25">
      <c r="J125" s="89"/>
    </row>
    <row r="126" spans="10:10" x14ac:dyDescent="0.25">
      <c r="J126" s="89"/>
    </row>
    <row r="127" spans="10:10" x14ac:dyDescent="0.25">
      <c r="J127" s="89"/>
    </row>
    <row r="128" spans="10:10" x14ac:dyDescent="0.25">
      <c r="J128" s="89"/>
    </row>
    <row r="129" spans="10:10" x14ac:dyDescent="0.25">
      <c r="J129" s="89"/>
    </row>
    <row r="130" spans="10:10" x14ac:dyDescent="0.25">
      <c r="J130" s="89"/>
    </row>
    <row r="131" spans="10:10" x14ac:dyDescent="0.25">
      <c r="J131" s="89"/>
    </row>
    <row r="132" spans="10:10" x14ac:dyDescent="0.25">
      <c r="J132" s="89"/>
    </row>
    <row r="133" spans="10:10" x14ac:dyDescent="0.25">
      <c r="J133" s="89"/>
    </row>
    <row r="134" spans="10:10" x14ac:dyDescent="0.25">
      <c r="J134" s="89"/>
    </row>
    <row r="135" spans="10:10" x14ac:dyDescent="0.25">
      <c r="J135" s="89"/>
    </row>
    <row r="136" spans="10:10" x14ac:dyDescent="0.25">
      <c r="J136" s="89"/>
    </row>
    <row r="137" spans="10:10" x14ac:dyDescent="0.25">
      <c r="J137" s="89"/>
    </row>
    <row r="138" spans="10:10" x14ac:dyDescent="0.25">
      <c r="J138" s="89"/>
    </row>
    <row r="139" spans="10:10" x14ac:dyDescent="0.25">
      <c r="J139" s="89"/>
    </row>
    <row r="140" spans="10:10" x14ac:dyDescent="0.25">
      <c r="J140" s="89"/>
    </row>
  </sheetData>
  <mergeCells count="9">
    <mergeCell ref="I38:J38"/>
    <mergeCell ref="A40:J40"/>
    <mergeCell ref="A44:J44"/>
    <mergeCell ref="A48:J48"/>
    <mergeCell ref="A1:J1"/>
    <mergeCell ref="A2:J2"/>
    <mergeCell ref="A5:J5"/>
    <mergeCell ref="A17:J17"/>
    <mergeCell ref="A28:J28"/>
  </mergeCells>
  <pageMargins left="0" right="0" top="0.62013888888888902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20" zoomScaleNormal="120" workbookViewId="0"/>
  </sheetViews>
  <sheetFormatPr defaultColWidth="8.5546875" defaultRowHeight="13.2" x14ac:dyDescent="0.25"/>
  <cols>
    <col min="1" max="1" width="26.6640625" customWidth="1"/>
    <col min="2" max="2" width="6.33203125" customWidth="1"/>
    <col min="3" max="3" width="5.33203125" customWidth="1"/>
    <col min="4" max="4" width="5.88671875" customWidth="1"/>
    <col min="5" max="5" width="5" customWidth="1"/>
    <col min="6" max="6" width="5.33203125" customWidth="1"/>
    <col min="7" max="7" width="5.88671875" customWidth="1"/>
    <col min="8" max="8" width="5.33203125" customWidth="1"/>
    <col min="9" max="9" width="6.88671875" customWidth="1"/>
    <col min="10" max="10" width="7.44140625" customWidth="1"/>
  </cols>
  <sheetData>
    <row r="1" spans="1:10" ht="27.75" customHeight="1" x14ac:dyDescent="0.25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</row>
    <row r="2" spans="1:10" ht="71.25" customHeight="1" x14ac:dyDescent="0.25">
      <c r="A2" s="19" t="s">
        <v>2</v>
      </c>
      <c r="B2" s="20" t="s">
        <v>3</v>
      </c>
      <c r="C2" s="21" t="s">
        <v>4</v>
      </c>
      <c r="D2" s="21" t="s">
        <v>5</v>
      </c>
      <c r="E2" s="22" t="s">
        <v>6</v>
      </c>
      <c r="F2" s="23" t="s">
        <v>7</v>
      </c>
      <c r="G2" s="23" t="s">
        <v>8</v>
      </c>
      <c r="H2" s="21" t="s">
        <v>9</v>
      </c>
      <c r="I2" s="21" t="s">
        <v>10</v>
      </c>
      <c r="J2" s="21" t="s">
        <v>11</v>
      </c>
    </row>
    <row r="3" spans="1:10" x14ac:dyDescent="0.25">
      <c r="A3" s="7" t="s">
        <v>12</v>
      </c>
      <c r="B3" s="7"/>
      <c r="C3" s="7"/>
      <c r="D3" s="7"/>
      <c r="E3" s="7"/>
      <c r="F3" s="7"/>
      <c r="G3" s="7"/>
      <c r="H3" s="7"/>
      <c r="I3" s="7"/>
      <c r="J3" s="7"/>
    </row>
    <row r="4" spans="1:10" ht="14.25" customHeight="1" x14ac:dyDescent="0.25">
      <c r="A4" s="34" t="s">
        <v>19</v>
      </c>
      <c r="B4" s="35">
        <v>4</v>
      </c>
      <c r="C4" s="36" t="s">
        <v>18</v>
      </c>
      <c r="D4" s="32">
        <f>SUM(E4:H4)</f>
        <v>45</v>
      </c>
      <c r="E4" s="37">
        <v>15</v>
      </c>
      <c r="F4" s="38">
        <v>10</v>
      </c>
      <c r="G4" s="38">
        <v>20</v>
      </c>
      <c r="H4" s="39"/>
      <c r="I4" s="32">
        <f>ROUNDUP(E4/15,0)</f>
        <v>1</v>
      </c>
      <c r="J4" s="33">
        <f>ROUNDUP((F4+G4+H4)/15,0)</f>
        <v>2</v>
      </c>
    </row>
    <row r="5" spans="1:10" ht="15" customHeight="1" x14ac:dyDescent="0.25">
      <c r="A5" s="34" t="s">
        <v>20</v>
      </c>
      <c r="B5" s="35">
        <v>4</v>
      </c>
      <c r="C5" s="36" t="s">
        <v>18</v>
      </c>
      <c r="D5" s="32">
        <f>SUM(E5:H5)</f>
        <v>45</v>
      </c>
      <c r="E5" s="37">
        <v>15</v>
      </c>
      <c r="F5" s="38">
        <v>10</v>
      </c>
      <c r="G5" s="38">
        <v>20</v>
      </c>
      <c r="H5" s="39"/>
      <c r="I5" s="32">
        <f>ROUNDUP(E5/15,0)</f>
        <v>1</v>
      </c>
      <c r="J5" s="33">
        <f>ROUNDUP((F5+G5+H5)/15,0)</f>
        <v>2</v>
      </c>
    </row>
    <row r="6" spans="1:10" ht="11.25" customHeight="1" x14ac:dyDescent="0.25">
      <c r="A6" s="34" t="s">
        <v>21</v>
      </c>
      <c r="B6" s="35">
        <v>3</v>
      </c>
      <c r="C6" s="36" t="s">
        <v>14</v>
      </c>
      <c r="D6" s="32">
        <f>SUM(E6:H6)</f>
        <v>45</v>
      </c>
      <c r="E6" s="37">
        <v>15</v>
      </c>
      <c r="F6" s="38">
        <v>10</v>
      </c>
      <c r="G6" s="38">
        <v>20</v>
      </c>
      <c r="H6" s="39"/>
      <c r="I6" s="32">
        <f>ROUNDUP(E6/15,0)</f>
        <v>1</v>
      </c>
      <c r="J6" s="33">
        <f>ROUNDUP((F6+G6+H6)/15,0)</f>
        <v>2</v>
      </c>
    </row>
    <row r="7" spans="1:10" ht="12.75" customHeight="1" x14ac:dyDescent="0.25">
      <c r="A7" s="34" t="s">
        <v>22</v>
      </c>
      <c r="B7" s="35">
        <v>2</v>
      </c>
      <c r="C7" s="36" t="s">
        <v>14</v>
      </c>
      <c r="D7" s="32">
        <f>SUM(E7:H7)</f>
        <v>30</v>
      </c>
      <c r="E7" s="37">
        <v>15</v>
      </c>
      <c r="F7" s="38">
        <v>5</v>
      </c>
      <c r="G7" s="38">
        <v>10</v>
      </c>
      <c r="H7" s="39"/>
      <c r="I7" s="32">
        <f>ROUNDUP(E7/15,0)</f>
        <v>1</v>
      </c>
      <c r="J7" s="33">
        <f>ROUNDUP((F7+G7+H7)/15,0)</f>
        <v>1</v>
      </c>
    </row>
    <row r="8" spans="1:10" ht="12" customHeight="1" x14ac:dyDescent="0.25">
      <c r="A8" s="34" t="s">
        <v>24</v>
      </c>
      <c r="B8" s="35">
        <v>2</v>
      </c>
      <c r="C8" s="36" t="s">
        <v>14</v>
      </c>
      <c r="D8" s="32">
        <f>SUM(E8:H8)</f>
        <v>45</v>
      </c>
      <c r="E8" s="37">
        <v>15</v>
      </c>
      <c r="F8" s="38">
        <v>10</v>
      </c>
      <c r="G8" s="38">
        <v>20</v>
      </c>
      <c r="H8" s="39"/>
      <c r="I8" s="32">
        <f>ROUNDUP(E8/15,0)</f>
        <v>1</v>
      </c>
      <c r="J8" s="33">
        <f>ROUNDUP((F8+G8+H8)/15,0)</f>
        <v>2</v>
      </c>
    </row>
    <row r="9" spans="1:10" ht="13.8" x14ac:dyDescent="0.25">
      <c r="A9" s="43" t="s">
        <v>25</v>
      </c>
      <c r="B9" s="44">
        <f>SUM(B4:B8)</f>
        <v>15</v>
      </c>
      <c r="C9" s="45">
        <f>COUNTIF(C4:C8,"e")</f>
        <v>2</v>
      </c>
      <c r="D9" s="46">
        <f t="shared" ref="D9:J9" si="0">SUM(D4:D8)</f>
        <v>210</v>
      </c>
      <c r="E9" s="46">
        <f t="shared" si="0"/>
        <v>75</v>
      </c>
      <c r="F9" s="46">
        <f t="shared" si="0"/>
        <v>45</v>
      </c>
      <c r="G9" s="46">
        <f t="shared" si="0"/>
        <v>90</v>
      </c>
      <c r="H9" s="47">
        <f t="shared" si="0"/>
        <v>0</v>
      </c>
      <c r="I9" s="46">
        <f t="shared" si="0"/>
        <v>5</v>
      </c>
      <c r="J9" s="48">
        <f t="shared" si="0"/>
        <v>9</v>
      </c>
    </row>
    <row r="10" spans="1:10" x14ac:dyDescent="0.25">
      <c r="A10" s="6" t="s">
        <v>26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18.75" customHeight="1" x14ac:dyDescent="0.25">
      <c r="A11" s="42" t="s">
        <v>28</v>
      </c>
      <c r="B11" s="35">
        <v>3</v>
      </c>
      <c r="C11" s="36" t="s">
        <v>14</v>
      </c>
      <c r="D11" s="49">
        <f t="shared" ref="D11:D16" si="1">SUM(E11:H11)</f>
        <v>30</v>
      </c>
      <c r="E11" s="37">
        <v>15</v>
      </c>
      <c r="F11" s="38">
        <v>5</v>
      </c>
      <c r="G11" s="38">
        <v>10</v>
      </c>
      <c r="H11" s="32"/>
      <c r="I11" s="32">
        <f t="shared" ref="I11:I16" si="2">ROUNDUP(E11/15,0)</f>
        <v>1</v>
      </c>
      <c r="J11" s="33">
        <f t="shared" ref="J11:J16" si="3">ROUNDUP((F11+G11+H11)/15,0)</f>
        <v>1</v>
      </c>
    </row>
    <row r="12" spans="1:10" ht="12" customHeight="1" x14ac:dyDescent="0.25">
      <c r="A12" s="34" t="s">
        <v>29</v>
      </c>
      <c r="B12" s="35">
        <v>4</v>
      </c>
      <c r="C12" s="36" t="s">
        <v>14</v>
      </c>
      <c r="D12" s="49">
        <f t="shared" si="1"/>
        <v>45</v>
      </c>
      <c r="E12" s="37">
        <v>15</v>
      </c>
      <c r="F12" s="38">
        <v>10</v>
      </c>
      <c r="G12" s="38">
        <v>20</v>
      </c>
      <c r="H12" s="33"/>
      <c r="I12" s="32">
        <f t="shared" si="2"/>
        <v>1</v>
      </c>
      <c r="J12" s="33">
        <f t="shared" si="3"/>
        <v>2</v>
      </c>
    </row>
    <row r="13" spans="1:10" ht="13.8" x14ac:dyDescent="0.25">
      <c r="A13" s="34" t="s">
        <v>30</v>
      </c>
      <c r="B13" s="35">
        <v>4</v>
      </c>
      <c r="C13" s="52" t="s">
        <v>18</v>
      </c>
      <c r="D13" s="49">
        <f t="shared" si="1"/>
        <v>45</v>
      </c>
      <c r="E13" s="37">
        <v>15</v>
      </c>
      <c r="F13" s="38">
        <v>10</v>
      </c>
      <c r="G13" s="38">
        <v>20</v>
      </c>
      <c r="H13" s="32"/>
      <c r="I13" s="32">
        <f t="shared" si="2"/>
        <v>1</v>
      </c>
      <c r="J13" s="33">
        <f t="shared" si="3"/>
        <v>2</v>
      </c>
    </row>
    <row r="14" spans="1:10" ht="13.8" x14ac:dyDescent="0.25">
      <c r="A14" s="34" t="s">
        <v>31</v>
      </c>
      <c r="B14" s="35">
        <v>4</v>
      </c>
      <c r="C14" s="52" t="s">
        <v>14</v>
      </c>
      <c r="D14" s="49">
        <f t="shared" si="1"/>
        <v>45</v>
      </c>
      <c r="E14" s="53">
        <v>15</v>
      </c>
      <c r="F14" s="38">
        <v>10</v>
      </c>
      <c r="G14" s="38">
        <v>20</v>
      </c>
      <c r="H14" s="32"/>
      <c r="I14" s="32">
        <f t="shared" si="2"/>
        <v>1</v>
      </c>
      <c r="J14" s="33">
        <f t="shared" si="3"/>
        <v>2</v>
      </c>
    </row>
    <row r="15" spans="1:10" ht="13.8" x14ac:dyDescent="0.25">
      <c r="A15" s="34" t="s">
        <v>32</v>
      </c>
      <c r="B15" s="35">
        <v>4</v>
      </c>
      <c r="C15" s="36" t="s">
        <v>14</v>
      </c>
      <c r="D15" s="49">
        <f t="shared" si="1"/>
        <v>35</v>
      </c>
      <c r="E15" s="32">
        <v>15</v>
      </c>
      <c r="F15" s="38">
        <v>10</v>
      </c>
      <c r="G15" s="38">
        <v>10</v>
      </c>
      <c r="H15" s="32"/>
      <c r="I15" s="32">
        <f t="shared" si="2"/>
        <v>1</v>
      </c>
      <c r="J15" s="33">
        <f t="shared" si="3"/>
        <v>2</v>
      </c>
    </row>
    <row r="16" spans="1:10" ht="13.8" x14ac:dyDescent="0.25">
      <c r="A16" s="34" t="s">
        <v>33</v>
      </c>
      <c r="B16" s="35">
        <v>4</v>
      </c>
      <c r="C16" s="36" t="s">
        <v>14</v>
      </c>
      <c r="D16" s="49">
        <f t="shared" si="1"/>
        <v>45</v>
      </c>
      <c r="E16" s="32">
        <v>15</v>
      </c>
      <c r="F16" s="38">
        <v>10</v>
      </c>
      <c r="G16" s="38">
        <v>20</v>
      </c>
      <c r="H16" s="32"/>
      <c r="I16" s="32">
        <f t="shared" si="2"/>
        <v>1</v>
      </c>
      <c r="J16" s="33">
        <f t="shared" si="3"/>
        <v>2</v>
      </c>
    </row>
    <row r="17" spans="1:10" ht="13.8" x14ac:dyDescent="0.25">
      <c r="A17" s="57" t="s">
        <v>25</v>
      </c>
      <c r="B17" s="48">
        <f>SUM(B11:B16)</f>
        <v>23</v>
      </c>
      <c r="C17" s="58">
        <f>COUNTIF(C11:C16,"e")</f>
        <v>1</v>
      </c>
      <c r="D17" s="46">
        <f t="shared" ref="D17:J17" si="4">SUM(D11:D16)</f>
        <v>245</v>
      </c>
      <c r="E17" s="46">
        <f t="shared" si="4"/>
        <v>90</v>
      </c>
      <c r="F17" s="46">
        <f t="shared" si="4"/>
        <v>55</v>
      </c>
      <c r="G17" s="46">
        <f t="shared" si="4"/>
        <v>100</v>
      </c>
      <c r="H17" s="46">
        <f t="shared" si="4"/>
        <v>0</v>
      </c>
      <c r="I17" s="46">
        <f t="shared" si="4"/>
        <v>6</v>
      </c>
      <c r="J17" s="48">
        <f t="shared" si="4"/>
        <v>11</v>
      </c>
    </row>
    <row r="18" spans="1:10" x14ac:dyDescent="0.25">
      <c r="A18" s="5" t="s">
        <v>36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ht="13.8" x14ac:dyDescent="0.25">
      <c r="A19" s="34" t="s">
        <v>38</v>
      </c>
      <c r="B19" s="59">
        <v>3</v>
      </c>
      <c r="C19" s="52" t="s">
        <v>14</v>
      </c>
      <c r="D19" s="32">
        <f>SUM(E19:H19)</f>
        <v>30</v>
      </c>
      <c r="E19" s="33">
        <v>15</v>
      </c>
      <c r="F19" s="33">
        <v>5</v>
      </c>
      <c r="G19" s="61">
        <v>10</v>
      </c>
      <c r="H19" s="33"/>
      <c r="I19" s="32">
        <f>ROUNDUP(E19/15,0)</f>
        <v>1</v>
      </c>
      <c r="J19" s="33">
        <f>ROUNDUP((F19+G19+H19)/17,0)</f>
        <v>1</v>
      </c>
    </row>
    <row r="20" spans="1:10" ht="13.8" x14ac:dyDescent="0.25">
      <c r="A20" s="34" t="s">
        <v>39</v>
      </c>
      <c r="B20" s="59">
        <v>4</v>
      </c>
      <c r="C20" s="36" t="s">
        <v>18</v>
      </c>
      <c r="D20" s="32">
        <f>SUM(E20:H20)</f>
        <v>45</v>
      </c>
      <c r="E20" s="33">
        <v>15</v>
      </c>
      <c r="F20" s="32">
        <v>10</v>
      </c>
      <c r="G20" s="60">
        <v>20</v>
      </c>
      <c r="H20" s="32"/>
      <c r="I20" s="32">
        <f>ROUNDUP(E20/15,0)</f>
        <v>1</v>
      </c>
      <c r="J20" s="33">
        <f>ROUNDUP((F20+G20+H20)/17,0)</f>
        <v>2</v>
      </c>
    </row>
    <row r="21" spans="1:10" ht="13.8" x14ac:dyDescent="0.25">
      <c r="A21" s="34" t="s">
        <v>40</v>
      </c>
      <c r="B21" s="59">
        <v>4</v>
      </c>
      <c r="C21" s="36" t="s">
        <v>18</v>
      </c>
      <c r="D21" s="32">
        <f>SUM(E21:H21)</f>
        <v>45</v>
      </c>
      <c r="E21" s="33">
        <v>15</v>
      </c>
      <c r="F21" s="32">
        <v>10</v>
      </c>
      <c r="G21" s="60">
        <v>20</v>
      </c>
      <c r="H21" s="62"/>
      <c r="I21" s="32">
        <f>ROUNDUP(E21/15,0)</f>
        <v>1</v>
      </c>
      <c r="J21" s="33">
        <f>ROUNDUP((F21+G21+H21)/17,0)</f>
        <v>2</v>
      </c>
    </row>
    <row r="22" spans="1:10" ht="13.8" x14ac:dyDescent="0.25">
      <c r="A22" s="57" t="s">
        <v>25</v>
      </c>
      <c r="B22" s="48">
        <f>SUM(B19:B21)</f>
        <v>11</v>
      </c>
      <c r="C22" s="58">
        <f>COUNTIF(C19:C21,"e")</f>
        <v>2</v>
      </c>
      <c r="D22" s="46">
        <f>SUM(D19:D21)</f>
        <v>120</v>
      </c>
      <c r="E22" s="46">
        <f>SUM(E19:E21)</f>
        <v>45</v>
      </c>
      <c r="F22" s="46">
        <f>SUM(F19:F21)</f>
        <v>25</v>
      </c>
      <c r="G22" s="46">
        <f>SUM(G19:G21)</f>
        <v>50</v>
      </c>
      <c r="H22" s="46"/>
      <c r="I22" s="46">
        <f>SUM(I19:I21)</f>
        <v>3</v>
      </c>
      <c r="J22" s="46">
        <f>SUM(J19:J21)</f>
        <v>5</v>
      </c>
    </row>
    <row r="23" spans="1:10" ht="13.8" x14ac:dyDescent="0.25">
      <c r="A23" s="63" t="s">
        <v>43</v>
      </c>
      <c r="B23" s="48">
        <f>B9+B17+B22</f>
        <v>49</v>
      </c>
      <c r="C23" s="65"/>
      <c r="D23" s="48">
        <f>D9+D17+D22</f>
        <v>575</v>
      </c>
      <c r="E23" s="48">
        <f>E9+E17+E22</f>
        <v>210</v>
      </c>
      <c r="F23" s="48">
        <f>F9+F17+F22</f>
        <v>125</v>
      </c>
      <c r="G23" s="48">
        <f>G9+G17+G22</f>
        <v>240</v>
      </c>
      <c r="H23" s="48">
        <f>H9+H17+H22</f>
        <v>0</v>
      </c>
      <c r="I23" s="66"/>
      <c r="J23" s="67"/>
    </row>
  </sheetData>
  <mergeCells count="4">
    <mergeCell ref="A1:J1"/>
    <mergeCell ref="A3:J3"/>
    <mergeCell ref="A10:J10"/>
    <mergeCell ref="A18:J1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I-III</vt:lpstr>
      <vt:lpstr>MiZPŻ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cp:lastPrinted>2023-05-24T08:10:50Z</cp:lastPrinted>
  <dcterms:created xsi:type="dcterms:W3CDTF">2013-01-21T11:52:24Z</dcterms:created>
  <dcterms:modified xsi:type="dcterms:W3CDTF">2024-04-12T07:23:09Z</dcterms:modified>
  <dc:language>pl-PL</dc:language>
</cp:coreProperties>
</file>