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otr\Desktop\OneDrive - Uniwersytet Przyrodniczy w Lublinie\UP\Strona UP\Plany Studiów\Plany studiów 2022\IRIL\"/>
    </mc:Choice>
  </mc:AlternateContent>
  <bookViews>
    <workbookView xWindow="0" yWindow="0" windowWidth="28800" windowHeight="12315"/>
  </bookViews>
  <sheets>
    <sheet name="TMiE I st. 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I5" i="1"/>
  <c r="I15" i="1" s="1"/>
  <c r="J5" i="1"/>
  <c r="J15" i="1" s="1"/>
  <c r="I6" i="1"/>
  <c r="J6" i="1"/>
  <c r="D7" i="1"/>
  <c r="I7" i="1"/>
  <c r="J7" i="1"/>
  <c r="I8" i="1"/>
  <c r="J8" i="1"/>
  <c r="D9" i="1"/>
  <c r="I9" i="1"/>
  <c r="J9" i="1"/>
  <c r="I10" i="1"/>
  <c r="J10" i="1"/>
  <c r="I11" i="1"/>
  <c r="J11" i="1"/>
  <c r="I12" i="1"/>
  <c r="J12" i="1"/>
  <c r="I13" i="1"/>
  <c r="J13" i="1"/>
  <c r="I14" i="1"/>
  <c r="J14" i="1"/>
  <c r="B15" i="1"/>
  <c r="C15" i="1"/>
  <c r="C80" i="1" s="1"/>
  <c r="D15" i="1"/>
  <c r="E15" i="1"/>
  <c r="F15" i="1"/>
  <c r="G15" i="1"/>
  <c r="H15" i="1"/>
  <c r="I17" i="1"/>
  <c r="I26" i="1" s="1"/>
  <c r="J17" i="1"/>
  <c r="J26" i="1" s="1"/>
  <c r="I18" i="1"/>
  <c r="J18" i="1"/>
  <c r="I19" i="1"/>
  <c r="J19" i="1"/>
  <c r="I20" i="1"/>
  <c r="J20" i="1"/>
  <c r="I21" i="1"/>
  <c r="J21" i="1"/>
  <c r="I22" i="1"/>
  <c r="J22" i="1"/>
  <c r="D23" i="1"/>
  <c r="D26" i="1" s="1"/>
  <c r="I23" i="1"/>
  <c r="J23" i="1"/>
  <c r="I24" i="1"/>
  <c r="J24" i="1"/>
  <c r="I25" i="1"/>
  <c r="J25" i="1"/>
  <c r="B26" i="1"/>
  <c r="C26" i="1"/>
  <c r="E26" i="1"/>
  <c r="F26" i="1"/>
  <c r="G26" i="1"/>
  <c r="H26" i="1"/>
  <c r="I28" i="1"/>
  <c r="I37" i="1" s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D35" i="1"/>
  <c r="D37" i="1" s="1"/>
  <c r="I35" i="1"/>
  <c r="J35" i="1"/>
  <c r="I36" i="1"/>
  <c r="B37" i="1"/>
  <c r="C37" i="1"/>
  <c r="E37" i="1"/>
  <c r="F37" i="1"/>
  <c r="G37" i="1"/>
  <c r="H37" i="1"/>
  <c r="J37" i="1"/>
  <c r="I39" i="1"/>
  <c r="J39" i="1"/>
  <c r="J48" i="1" s="1"/>
  <c r="D40" i="1"/>
  <c r="I40" i="1"/>
  <c r="J40" i="1"/>
  <c r="I41" i="1"/>
  <c r="J41" i="1"/>
  <c r="I42" i="1"/>
  <c r="J42" i="1"/>
  <c r="I43" i="1"/>
  <c r="I48" i="1" s="1"/>
  <c r="J43" i="1"/>
  <c r="D44" i="1"/>
  <c r="D48" i="1" s="1"/>
  <c r="I44" i="1"/>
  <c r="J44" i="1"/>
  <c r="I45" i="1"/>
  <c r="J45" i="1"/>
  <c r="I46" i="1"/>
  <c r="J46" i="1"/>
  <c r="I47" i="1"/>
  <c r="J47" i="1"/>
  <c r="B48" i="1"/>
  <c r="C48" i="1"/>
  <c r="E48" i="1"/>
  <c r="F48" i="1"/>
  <c r="G48" i="1"/>
  <c r="H48" i="1"/>
  <c r="I50" i="1"/>
  <c r="J50" i="1"/>
  <c r="J59" i="1" s="1"/>
  <c r="I51" i="1"/>
  <c r="J51" i="1"/>
  <c r="I52" i="1"/>
  <c r="I59" i="1" s="1"/>
  <c r="J52" i="1"/>
  <c r="I53" i="1"/>
  <c r="J53" i="1"/>
  <c r="I54" i="1"/>
  <c r="J54" i="1"/>
  <c r="I55" i="1"/>
  <c r="I56" i="1"/>
  <c r="I57" i="1"/>
  <c r="J57" i="1"/>
  <c r="B59" i="1"/>
  <c r="C59" i="1"/>
  <c r="D59" i="1"/>
  <c r="E59" i="1"/>
  <c r="F59" i="1"/>
  <c r="F80" i="1" s="1"/>
  <c r="G59" i="1"/>
  <c r="H59" i="1"/>
  <c r="I61" i="1"/>
  <c r="I70" i="1" s="1"/>
  <c r="J61" i="1"/>
  <c r="I62" i="1"/>
  <c r="J62" i="1"/>
  <c r="I63" i="1"/>
  <c r="J63" i="1"/>
  <c r="J70" i="1" s="1"/>
  <c r="I64" i="1"/>
  <c r="J64" i="1"/>
  <c r="I65" i="1"/>
  <c r="J65" i="1"/>
  <c r="I66" i="1"/>
  <c r="J66" i="1"/>
  <c r="J67" i="1"/>
  <c r="I69" i="1"/>
  <c r="J69" i="1"/>
  <c r="B70" i="1"/>
  <c r="C70" i="1"/>
  <c r="D70" i="1"/>
  <c r="E70" i="1"/>
  <c r="F70" i="1"/>
  <c r="G70" i="1"/>
  <c r="H70" i="1"/>
  <c r="I72" i="1"/>
  <c r="J72" i="1"/>
  <c r="I73" i="1"/>
  <c r="I79" i="1" s="1"/>
  <c r="J73" i="1"/>
  <c r="J79" i="1" s="1"/>
  <c r="I74" i="1"/>
  <c r="J74" i="1"/>
  <c r="I75" i="1"/>
  <c r="J75" i="1"/>
  <c r="I76" i="1"/>
  <c r="J76" i="1"/>
  <c r="I77" i="1"/>
  <c r="J77" i="1"/>
  <c r="I78" i="1"/>
  <c r="J78" i="1"/>
  <c r="B79" i="1"/>
  <c r="B80" i="1" s="1"/>
  <c r="C79" i="1"/>
  <c r="D79" i="1"/>
  <c r="E79" i="1"/>
  <c r="E80" i="1" s="1"/>
  <c r="F79" i="1"/>
  <c r="G79" i="1"/>
  <c r="G80" i="1" s="1"/>
  <c r="H79" i="1"/>
  <c r="H80" i="1"/>
  <c r="D80" i="1" l="1"/>
  <c r="F81" i="1" s="1"/>
  <c r="G81" i="1" l="1"/>
  <c r="H81" i="1"/>
  <c r="E81" i="1"/>
</calcChain>
</file>

<file path=xl/sharedStrings.xml><?xml version="1.0" encoding="utf-8"?>
<sst xmlns="http://schemas.openxmlformats.org/spreadsheetml/2006/main" count="161" uniqueCount="91">
  <si>
    <t>z</t>
  </si>
  <si>
    <t>The use of eco-energy technologies</t>
  </si>
  <si>
    <t xml:space="preserve">Solar, wind and water energy </t>
  </si>
  <si>
    <t>Inżynieraia odnawilnych źródeł energii</t>
  </si>
  <si>
    <t xml:space="preserve">Odnawialne źródła energii </t>
  </si>
  <si>
    <t xml:space="preserve">*** przedmioty do wyboru </t>
  </si>
  <si>
    <t>Udział procentowy w całości godzin</t>
  </si>
  <si>
    <t>Ogółem godzin w semestrach 1-7</t>
  </si>
  <si>
    <t xml:space="preserve">Σ   </t>
  </si>
  <si>
    <t>e</t>
  </si>
  <si>
    <t>Projekt inżynierski i egzamin dyplomowy</t>
  </si>
  <si>
    <t>Seminarium dyplomowe 2</t>
  </si>
  <si>
    <t xml:space="preserve">Podwozia i nadwozia pojazdów </t>
  </si>
  <si>
    <t xml:space="preserve">Energetyczne wykorzystanie odpadów </t>
  </si>
  <si>
    <t>Elektrotechnika i elektronika samochodowa</t>
  </si>
  <si>
    <t xml:space="preserve">Kinematyka i dynamika pojazdów </t>
  </si>
  <si>
    <t>Blok Przedmiotów do wyboru ***</t>
  </si>
  <si>
    <t>SEMESTR VII</t>
  </si>
  <si>
    <t>Seminarium dyplomowe 1, w tym 2 godz. przysposobienia bibliotecznego</t>
  </si>
  <si>
    <t>Praktyka zawodowa - 4 tygodnie</t>
  </si>
  <si>
    <t xml:space="preserve">Maszyny i urządzenia energetyczne w ogrodnictwie </t>
  </si>
  <si>
    <t xml:space="preserve">Systemy logistyczne </t>
  </si>
  <si>
    <t xml:space="preserve">Ekologiczne problemy techniki rolniczej </t>
  </si>
  <si>
    <t>Monitoring i sterowanie w pojazdach</t>
  </si>
  <si>
    <t>Ocena eksploatacyjna pojazdów</t>
  </si>
  <si>
    <t xml:space="preserve">Fizyczne podstawy naturalnych źródeł energii </t>
  </si>
  <si>
    <t xml:space="preserve">Transport </t>
  </si>
  <si>
    <t>SEMESTR VI</t>
  </si>
  <si>
    <t xml:space="preserve">Układy zasilania silników spalinowych </t>
  </si>
  <si>
    <t xml:space="preserve">Napędy hydrauliczne i pneumatyczne w pojazdach </t>
  </si>
  <si>
    <t>Motoryzacyjne zanieczyszczenia środowiska</t>
  </si>
  <si>
    <t>Termodynamiczne procesy spalania</t>
  </si>
  <si>
    <t xml:space="preserve">Teoria maszyn i mechanizmów </t>
  </si>
  <si>
    <t xml:space="preserve">Podstawy metrologii </t>
  </si>
  <si>
    <t xml:space="preserve">Gospodarka paliwowo-smarowa </t>
  </si>
  <si>
    <t xml:space="preserve">Silniki spalinowe </t>
  </si>
  <si>
    <t>Automatyka</t>
  </si>
  <si>
    <t>SEMESTR V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</si>
  <si>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</si>
  <si>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</si>
  <si>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</si>
  <si>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</si>
  <si>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</si>
  <si>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</si>
  <si>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Organizacja produkcji rolniczej i usług</t>
  </si>
  <si>
    <t>Konstrukcje maszyn</t>
  </si>
  <si>
    <t>Język obcy 3</t>
  </si>
  <si>
    <t>SEMESTR IV</t>
  </si>
  <si>
    <t>Przedmiot humanistyczny 3</t>
  </si>
  <si>
    <t>Pojazdy rolnicze i leśne</t>
  </si>
  <si>
    <t>Maszynoznawstwo przetwórstwa spożywczego</t>
  </si>
  <si>
    <t>Maszynoznawstwo leśne</t>
  </si>
  <si>
    <t>Maszynoznawstwo rolnicze</t>
  </si>
  <si>
    <t>Technika cieplna</t>
  </si>
  <si>
    <t>Modelowanie systemów dynamicznych</t>
  </si>
  <si>
    <t>Elektrotechnika i elektronika</t>
  </si>
  <si>
    <t>Język obcy 2</t>
  </si>
  <si>
    <t>SEMESTR III</t>
  </si>
  <si>
    <t xml:space="preserve">Przedmiot humanistyczny 2 </t>
  </si>
  <si>
    <t>Grafika inżynierska 2</t>
  </si>
  <si>
    <t>Mechanika techniczna</t>
  </si>
  <si>
    <t>Nauka o materiałach</t>
  </si>
  <si>
    <t xml:space="preserve">Rachunek kosztów dla inżynierów </t>
  </si>
  <si>
    <t>Technologia żywności</t>
  </si>
  <si>
    <t>Matematyka 2</t>
  </si>
  <si>
    <t>Wychowanie fizyczne 2</t>
  </si>
  <si>
    <t>Język obcy 1</t>
  </si>
  <si>
    <t>SEMESTR II</t>
  </si>
  <si>
    <t>Wychowanie fizyczne 1</t>
  </si>
  <si>
    <t xml:space="preserve">Metodologia studiów  </t>
  </si>
  <si>
    <t>Przedmiot humanistyczny 1</t>
  </si>
  <si>
    <t xml:space="preserve">Zarządzanie i logistyka w przedsiębiorstwie </t>
  </si>
  <si>
    <t>Grafika inżynierska 1</t>
  </si>
  <si>
    <t xml:space="preserve">Technologia informacyjna </t>
  </si>
  <si>
    <t>Fizyka</t>
  </si>
  <si>
    <t xml:space="preserve">Produkcja rolnicza i leśna </t>
  </si>
  <si>
    <t xml:space="preserve">Chemia </t>
  </si>
  <si>
    <t>Matematyka 1</t>
  </si>
  <si>
    <t xml:space="preserve">SEMESTR I 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</si>
  <si>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</si>
  <si>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</si>
  <si>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</si>
  <si>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</si>
  <si>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</si>
  <si>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</si>
  <si>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</si>
  <si>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</si>
  <si>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</si>
  <si>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</si>
  <si>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Kierunek inżynieria rolnicza i leśna, specjalność technika motoryzacyjna i energetyka, studia stacjonarne pierwszego 
stopnia.  Plan studiów zgodny z programem studiów zatwierdzonym Uchwałą nr 72/2018-19 Senatu UP w Lublinie z dnia 24.05.2019 r. Obowiązuje dla naboru 2022/2023. 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</si>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</sst>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_-* #,##0.00&quot; zł&quot;_-;\-* #,##0.00&quot; zł&quot;_-;_-* \-??&quot; zł&quot;_-;_-@_-"/>
  </numFmts>
  <fonts count="1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indexed="8"/>
      <name val="Calibri"/>
      <family val="2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166" fontId="11" fillId="0" borderId="0"/>
  </cellStyleXfs>
  <cellXfs count="94">
    <xf numFmtId="0" fontId="0" fillId="0" borderId="0" xfId="0"/>
    <xf numFmtId="0" fontId="1" fillId="0" borderId="0" xfId="2" applyFont="1"/>
    <xf numFmtId="1" fontId="1" fillId="0" borderId="0" xfId="2" applyNumberFormat="1" applyFont="1"/>
    <xf numFmtId="0" fontId="2" fillId="0" borderId="0" xfId="2" applyFont="1"/>
    <xf numFmtId="1" fontId="3" fillId="0" borderId="0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1" fontId="3" fillId="0" borderId="2" xfId="2" applyNumberFormat="1" applyFont="1" applyFill="1" applyBorder="1" applyAlignment="1">
      <alignment horizontal="center" vertical="center"/>
    </xf>
    <xf numFmtId="1" fontId="3" fillId="0" borderId="3" xfId="2" applyNumberFormat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" fontId="3" fillId="0" borderId="4" xfId="2" applyNumberFormat="1" applyFont="1" applyFill="1" applyBorder="1" applyAlignment="1">
      <alignment horizontal="center"/>
    </xf>
    <xf numFmtId="0" fontId="3" fillId="0" borderId="1" xfId="2" applyFont="1" applyBorder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1" fontId="1" fillId="0" borderId="0" xfId="2" applyNumberFormat="1" applyFont="1" applyFill="1"/>
    <xf numFmtId="0" fontId="4" fillId="0" borderId="0" xfId="2" applyFont="1" applyFill="1" applyAlignment="1">
      <alignment horizontal="left"/>
    </xf>
    <xf numFmtId="0" fontId="5" fillId="0" borderId="0" xfId="2" applyFont="1" applyFill="1" applyBorder="1" applyAlignment="1">
      <alignment horizontal="center" vertical="center"/>
    </xf>
    <xf numFmtId="164" fontId="6" fillId="0" borderId="3" xfId="2" applyNumberFormat="1" applyFont="1" applyFill="1" applyBorder="1" applyAlignment="1">
      <alignment horizontal="center" vertical="center"/>
    </xf>
    <xf numFmtId="164" fontId="6" fillId="0" borderId="4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vertical="center"/>
    </xf>
    <xf numFmtId="1" fontId="6" fillId="0" borderId="1" xfId="2" applyNumberFormat="1" applyFont="1" applyFill="1" applyBorder="1" applyAlignment="1">
      <alignment horizontal="left" vertical="center"/>
    </xf>
    <xf numFmtId="0" fontId="7" fillId="0" borderId="0" xfId="2" applyFont="1"/>
    <xf numFmtId="1" fontId="6" fillId="0" borderId="5" xfId="2" applyNumberFormat="1" applyFont="1" applyFill="1" applyBorder="1" applyAlignment="1">
      <alignment horizontal="center" vertical="center"/>
    </xf>
    <xf numFmtId="1" fontId="6" fillId="0" borderId="6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" fontId="6" fillId="0" borderId="3" xfId="2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/>
    <xf numFmtId="1" fontId="3" fillId="0" borderId="5" xfId="2" applyNumberFormat="1" applyFont="1" applyFill="1" applyBorder="1" applyAlignment="1">
      <alignment horizontal="center" vertical="center"/>
    </xf>
    <xf numFmtId="1" fontId="3" fillId="0" borderId="3" xfId="2" applyNumberFormat="1" applyFont="1" applyFill="1" applyBorder="1" applyAlignment="1">
      <alignment horizontal="center"/>
    </xf>
    <xf numFmtId="0" fontId="3" fillId="2" borderId="3" xfId="3" applyFont="1" applyFill="1" applyBorder="1"/>
    <xf numFmtId="0" fontId="3" fillId="0" borderId="3" xfId="2" applyFont="1" applyFill="1" applyBorder="1"/>
    <xf numFmtId="0" fontId="3" fillId="0" borderId="3" xfId="2" applyNumberFormat="1" applyFont="1" applyFill="1" applyBorder="1" applyAlignment="1">
      <alignment horizontal="center" vertical="center"/>
    </xf>
    <xf numFmtId="0" fontId="1" fillId="2" borderId="0" xfId="2" applyFont="1" applyFill="1"/>
    <xf numFmtId="0" fontId="3" fillId="0" borderId="2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/>
    </xf>
    <xf numFmtId="0" fontId="3" fillId="0" borderId="1" xfId="2" applyFont="1" applyFill="1" applyBorder="1"/>
    <xf numFmtId="1" fontId="3" fillId="2" borderId="3" xfId="2" applyNumberFormat="1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1" fontId="3" fillId="2" borderId="3" xfId="2" applyNumberFormat="1" applyFont="1" applyFill="1" applyBorder="1" applyAlignment="1">
      <alignment horizontal="center"/>
    </xf>
    <xf numFmtId="0" fontId="3" fillId="2" borderId="3" xfId="2" applyFont="1" applyFill="1" applyBorder="1"/>
    <xf numFmtId="1" fontId="6" fillId="0" borderId="4" xfId="2" applyNumberFormat="1" applyFont="1" applyFill="1" applyBorder="1" applyAlignment="1">
      <alignment horizontal="center" vertical="center"/>
    </xf>
    <xf numFmtId="1" fontId="6" fillId="0" borderId="8" xfId="2" applyNumberFormat="1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9" fillId="0" borderId="3" xfId="0" applyFont="1" applyFill="1" applyBorder="1"/>
    <xf numFmtId="0" fontId="6" fillId="0" borderId="4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0" fillId="0" borderId="0" xfId="0" applyBorder="1"/>
    <xf numFmtId="1" fontId="6" fillId="0" borderId="2" xfId="2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2" borderId="0" xfId="0" applyFill="1"/>
    <xf numFmtId="1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165" fontId="0" fillId="0" borderId="0" xfId="1" applyNumberFormat="1" applyFont="1"/>
    <xf numFmtId="0" fontId="3" fillId="0" borderId="4" xfId="2" applyFont="1" applyFill="1" applyBorder="1" applyAlignment="1">
      <alignment vertical="center"/>
    </xf>
    <xf numFmtId="0" fontId="3" fillId="0" borderId="7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2" applyFont="1" applyFill="1" applyBorder="1" applyAlignment="1">
      <alignment vertical="center"/>
    </xf>
    <xf numFmtId="0" fontId="3" fillId="0" borderId="10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11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6" fillId="0" borderId="12" xfId="2" applyFont="1" applyFill="1" applyBorder="1" applyAlignment="1">
      <alignment horizontal="left" vertical="center"/>
    </xf>
    <xf numFmtId="0" fontId="10" fillId="0" borderId="0" xfId="0" applyFont="1"/>
    <xf numFmtId="166" fontId="6" fillId="0" borderId="13" xfId="4" applyFont="1" applyFill="1" applyBorder="1" applyAlignment="1" applyProtection="1">
      <alignment horizontal="center" vertical="center" textRotation="90"/>
    </xf>
    <xf numFmtId="166" fontId="6" fillId="0" borderId="13" xfId="4" applyFont="1" applyFill="1" applyBorder="1" applyAlignment="1" applyProtection="1">
      <alignment horizontal="center" vertical="center" textRotation="90" wrapText="1"/>
    </xf>
    <xf numFmtId="49" fontId="6" fillId="0" borderId="13" xfId="4" applyNumberFormat="1" applyFont="1" applyFill="1" applyBorder="1" applyAlignment="1" applyProtection="1">
      <alignment horizontal="center" vertical="center" textRotation="90" wrapText="1"/>
    </xf>
    <xf numFmtId="1" fontId="6" fillId="0" borderId="13" xfId="2" applyNumberFormat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vertical="center"/>
    </xf>
    <xf numFmtId="1" fontId="12" fillId="0" borderId="14" xfId="2" applyNumberFormat="1" applyFont="1" applyBorder="1" applyAlignment="1">
      <alignment horizontal="center" vertical="center" wrapText="1"/>
    </xf>
    <xf numFmtId="1" fontId="12" fillId="0" borderId="15" xfId="2" applyNumberFormat="1" applyFont="1" applyBorder="1" applyAlignment="1">
      <alignment horizontal="center" vertical="center" wrapText="1"/>
    </xf>
    <xf numFmtId="1" fontId="12" fillId="0" borderId="16" xfId="2" applyNumberFormat="1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</cellXfs>
  <cellStyles count="5">
    <cellStyle name="Dziesiętny" xfId="1" builtinId="3"/>
    <cellStyle name="Normalny" xfId="0" builtinId="0"/>
    <cellStyle name="Normalny 2" xfId="2"/>
    <cellStyle name="Normalny 3" xfId="3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U91"/>
  <sheetViews>
    <sheetView tabSelected="1" topLeftCell="A31" zoomScaleNormal="100" workbookViewId="0">
      <selection activeCell="M34" sqref="M34"/>
    </sheetView>
  </sheetViews>
  <sheetFormatPr defaultColWidth="8.625" defaultRowHeight="12.75"/>
  <cols>
    <col min="1" max="1" width="49.125" style="1" customWidth="1"/>
    <col min="2" max="10" width="6.375" style="1" customWidth="1"/>
    <col min="11" max="11" width="8.625" style="1"/>
    <col min="12" max="12" width="15.875" style="1" bestFit="1" customWidth="1"/>
    <col min="13" max="16384" width="8.625" style="1"/>
  </cols>
  <sheetData>
    <row r="1" spans="1:12" ht="15">
      <c r="A1" s="93" t="s">
        <v>90</v>
      </c>
      <c r="B1" s="92"/>
      <c r="C1" s="92"/>
      <c r="D1" s="92"/>
      <c r="E1" s="92"/>
      <c r="F1" s="92"/>
      <c r="G1" s="92"/>
      <c r="H1" s="92"/>
      <c r="I1" s="92"/>
      <c r="J1" s="91"/>
    </row>
    <row r="2" spans="1:12" ht="44.45" customHeight="1">
      <c r="A2" s="90" t="s">
        <v>89</v>
      </c>
      <c r="B2" s="89"/>
      <c r="C2" s="89"/>
      <c r="D2" s="89"/>
      <c r="E2" s="89"/>
      <c r="F2" s="89"/>
      <c r="G2" s="89"/>
      <c r="H2" s="89"/>
      <c r="I2" s="89"/>
      <c r="J2" s="88"/>
      <c r="L2"/>
    </row>
    <row r="3" spans="1:12" ht="113.45" customHeight="1">
      <c r="A3" s="87" t="s">
        <v>88</v>
      </c>
      <c r="B3" s="86" t="s">
        <v>87</v>
      </c>
      <c r="C3" s="84" t="s">
        <v>86</v>
      </c>
      <c r="D3" s="84" t="s">
        <v>85</v>
      </c>
      <c r="E3" s="83" t="s">
        <v>84</v>
      </c>
      <c r="F3" s="85" t="s">
        <v>83</v>
      </c>
      <c r="G3" s="85" t="s">
        <v>82</v>
      </c>
      <c r="H3" s="84" t="s">
        <v>81</v>
      </c>
      <c r="I3" s="83" t="s">
        <v>80</v>
      </c>
      <c r="J3" s="83" t="s">
        <v>79</v>
      </c>
      <c r="L3" s="82"/>
    </row>
    <row r="4" spans="1:12" ht="16.5">
      <c r="A4" s="81" t="s">
        <v>78</v>
      </c>
      <c r="B4" s="80"/>
      <c r="C4" s="80"/>
      <c r="D4" s="80"/>
      <c r="E4" s="80"/>
      <c r="F4" s="80"/>
      <c r="G4" s="80"/>
      <c r="H4" s="80"/>
      <c r="I4" s="80"/>
      <c r="J4" s="79"/>
    </row>
    <row r="5" spans="1:12" customFormat="1" ht="16.5">
      <c r="A5" s="54" t="s">
        <v>77</v>
      </c>
      <c r="B5" s="53">
        <v>6</v>
      </c>
      <c r="C5" s="8" t="s">
        <v>0</v>
      </c>
      <c r="D5" s="7">
        <f>SUM(E5:H5)</f>
        <v>60</v>
      </c>
      <c r="E5" s="71">
        <v>30</v>
      </c>
      <c r="F5" s="78">
        <v>15</v>
      </c>
      <c r="G5" s="78">
        <v>15</v>
      </c>
      <c r="H5" s="7"/>
      <c r="I5" s="7">
        <f>ROUNDUP(E5/15,0)</f>
        <v>2</v>
      </c>
      <c r="J5" s="7">
        <f>ROUNDUP((F5+G5+H5)/15,0)</f>
        <v>2</v>
      </c>
    </row>
    <row r="6" spans="1:12" customFormat="1" ht="16.5">
      <c r="A6" s="54" t="s">
        <v>76</v>
      </c>
      <c r="B6" s="53">
        <v>5</v>
      </c>
      <c r="C6" s="8" t="s">
        <v>9</v>
      </c>
      <c r="D6" s="7">
        <v>45</v>
      </c>
      <c r="E6" s="71">
        <v>15</v>
      </c>
      <c r="F6" s="71">
        <v>10</v>
      </c>
      <c r="G6" s="71">
        <v>20</v>
      </c>
      <c r="H6" s="7"/>
      <c r="I6" s="7">
        <f>ROUNDUP(E6/15,0)</f>
        <v>1</v>
      </c>
      <c r="J6" s="7">
        <f>ROUNDUP((F6+G6+H6)/15,0)</f>
        <v>2</v>
      </c>
    </row>
    <row r="7" spans="1:12" customFormat="1" ht="16.5">
      <c r="A7" s="54" t="s">
        <v>75</v>
      </c>
      <c r="B7" s="53">
        <v>4</v>
      </c>
      <c r="C7" s="8" t="s">
        <v>9</v>
      </c>
      <c r="D7" s="7">
        <f>SUM(E7:H7)</f>
        <v>45</v>
      </c>
      <c r="E7" s="71">
        <v>30</v>
      </c>
      <c r="F7" s="70">
        <v>15</v>
      </c>
      <c r="G7" s="70"/>
      <c r="H7" s="7"/>
      <c r="I7" s="7">
        <f>ROUNDUP(E7/15,0)</f>
        <v>2</v>
      </c>
      <c r="J7" s="7">
        <f>ROUNDUP((F7+G7+H7)/15,0)</f>
        <v>1</v>
      </c>
    </row>
    <row r="8" spans="1:12" customFormat="1" ht="16.5">
      <c r="A8" s="36" t="s">
        <v>74</v>
      </c>
      <c r="B8" s="77">
        <v>5</v>
      </c>
      <c r="C8" s="8" t="s">
        <v>9</v>
      </c>
      <c r="D8" s="7">
        <v>45</v>
      </c>
      <c r="E8" s="76">
        <v>15</v>
      </c>
      <c r="F8" s="75">
        <v>10</v>
      </c>
      <c r="G8" s="75">
        <v>20</v>
      </c>
      <c r="H8" s="7"/>
      <c r="I8" s="7">
        <f>ROUNDUP(E8/15,0)</f>
        <v>1</v>
      </c>
      <c r="J8" s="7">
        <f>ROUNDUP((F8+G8+H8)/15,0)</f>
        <v>2</v>
      </c>
    </row>
    <row r="9" spans="1:12" customFormat="1" ht="16.5">
      <c r="A9" s="54" t="s">
        <v>73</v>
      </c>
      <c r="B9" s="53">
        <v>3</v>
      </c>
      <c r="C9" s="8" t="s">
        <v>0</v>
      </c>
      <c r="D9" s="7">
        <f>SUM(E9:H9)</f>
        <v>30</v>
      </c>
      <c r="E9" s="71">
        <v>15</v>
      </c>
      <c r="F9" s="71"/>
      <c r="G9" s="71">
        <v>15</v>
      </c>
      <c r="H9" s="7"/>
      <c r="I9" s="7">
        <f>ROUNDUP(E9/15,0)</f>
        <v>1</v>
      </c>
      <c r="J9" s="7">
        <f>ROUNDUP((F9+G9+H9)/15,0)</f>
        <v>1</v>
      </c>
    </row>
    <row r="10" spans="1:12" customFormat="1" ht="16.5">
      <c r="A10" s="62" t="s">
        <v>72</v>
      </c>
      <c r="B10" s="61">
        <v>2</v>
      </c>
      <c r="C10" s="8" t="s">
        <v>0</v>
      </c>
      <c r="D10" s="7">
        <v>30</v>
      </c>
      <c r="E10" s="7">
        <v>15</v>
      </c>
      <c r="F10" s="7">
        <v>5</v>
      </c>
      <c r="G10" s="7">
        <v>10</v>
      </c>
      <c r="H10" s="7"/>
      <c r="I10" s="7">
        <f>ROUNDUP(E10/15,0)</f>
        <v>1</v>
      </c>
      <c r="J10" s="7">
        <f>ROUNDUP((F10+G10+H10)/15,0)</f>
        <v>1</v>
      </c>
    </row>
    <row r="11" spans="1:12" customFormat="1" ht="16.5">
      <c r="A11" s="62" t="s">
        <v>71</v>
      </c>
      <c r="B11" s="61">
        <v>3</v>
      </c>
      <c r="C11" s="8" t="s">
        <v>0</v>
      </c>
      <c r="D11" s="7">
        <v>30</v>
      </c>
      <c r="E11" s="7">
        <v>15</v>
      </c>
      <c r="F11" s="7">
        <v>5</v>
      </c>
      <c r="G11" s="7">
        <v>10</v>
      </c>
      <c r="H11" s="7"/>
      <c r="I11" s="7">
        <f>ROUNDUP(E11/15,0)</f>
        <v>1</v>
      </c>
      <c r="J11" s="7">
        <f>ROUNDUP((F11+G11+H11)/15,0)</f>
        <v>1</v>
      </c>
    </row>
    <row r="12" spans="1:12" customFormat="1" ht="16.5">
      <c r="A12" s="35" t="s">
        <v>70</v>
      </c>
      <c r="B12" s="53">
        <v>2</v>
      </c>
      <c r="C12" s="8" t="s">
        <v>0</v>
      </c>
      <c r="D12" s="7">
        <v>30</v>
      </c>
      <c r="E12" s="71">
        <v>30</v>
      </c>
      <c r="F12" s="71"/>
      <c r="G12" s="71"/>
      <c r="H12" s="7"/>
      <c r="I12" s="7">
        <f>ROUNDUP(E12/15,0)</f>
        <v>2</v>
      </c>
      <c r="J12" s="7">
        <f>ROUNDUP((F12+G12+H12)/15,0)</f>
        <v>0</v>
      </c>
    </row>
    <row r="13" spans="1:12" customFormat="1" ht="16.5">
      <c r="A13" s="54" t="s">
        <v>69</v>
      </c>
      <c r="B13" s="53">
        <v>0</v>
      </c>
      <c r="C13" s="8" t="s">
        <v>0</v>
      </c>
      <c r="D13" s="7">
        <v>5</v>
      </c>
      <c r="E13" s="71">
        <v>5</v>
      </c>
      <c r="F13" s="71"/>
      <c r="G13" s="71"/>
      <c r="H13" s="7"/>
      <c r="I13" s="7">
        <f>ROUNDUP(E13/15,0)</f>
        <v>1</v>
      </c>
      <c r="J13" s="7">
        <f>ROUNDUP((F13+G13+H13)/15,0)</f>
        <v>0</v>
      </c>
    </row>
    <row r="14" spans="1:12" customFormat="1" ht="16.5">
      <c r="A14" s="44" t="s">
        <v>68</v>
      </c>
      <c r="B14" s="9">
        <v>0</v>
      </c>
      <c r="C14" s="8" t="s">
        <v>0</v>
      </c>
      <c r="D14" s="7">
        <v>30</v>
      </c>
      <c r="E14" s="7"/>
      <c r="F14" s="7">
        <v>30</v>
      </c>
      <c r="G14" s="37"/>
      <c r="H14" s="7"/>
      <c r="I14" s="7">
        <f>ROUNDUP(E14/15,0)</f>
        <v>0</v>
      </c>
      <c r="J14" s="7">
        <f>ROUNDUP((F14+G14+H14)/15,0)</f>
        <v>2</v>
      </c>
    </row>
    <row r="15" spans="1:12" ht="16.5">
      <c r="A15" s="29" t="s">
        <v>8</v>
      </c>
      <c r="B15" s="52">
        <f>SUM(B5:B14)</f>
        <v>30</v>
      </c>
      <c r="C15" s="43">
        <f>COUNTIF(C5:C14,"e")</f>
        <v>3</v>
      </c>
      <c r="D15" s="27">
        <f>SUM(D5:D14)</f>
        <v>350</v>
      </c>
      <c r="E15" s="27">
        <f>SUM(E5:E14)</f>
        <v>170</v>
      </c>
      <c r="F15" s="27">
        <f>SUM(F5:F14)</f>
        <v>90</v>
      </c>
      <c r="G15" s="27">
        <f>SUM(G5:G14)</f>
        <v>90</v>
      </c>
      <c r="H15" s="27">
        <f>SUM(H5:H14)</f>
        <v>0</v>
      </c>
      <c r="I15" s="27">
        <f>SUM(I5:I14)</f>
        <v>12</v>
      </c>
      <c r="J15" s="27">
        <f>SUM(J5:J14)</f>
        <v>12</v>
      </c>
    </row>
    <row r="16" spans="1:12" ht="16.5">
      <c r="A16" s="74" t="s">
        <v>67</v>
      </c>
      <c r="B16" s="73"/>
      <c r="C16" s="73"/>
      <c r="D16" s="73"/>
      <c r="E16" s="73"/>
      <c r="F16" s="73"/>
      <c r="G16" s="73"/>
      <c r="H16" s="73"/>
      <c r="I16" s="73"/>
      <c r="J16" s="72"/>
    </row>
    <row r="17" spans="1:12" ht="16.5">
      <c r="A17" s="44" t="s">
        <v>66</v>
      </c>
      <c r="B17" s="9">
        <v>2</v>
      </c>
      <c r="C17" s="8" t="s">
        <v>0</v>
      </c>
      <c r="D17" s="7">
        <v>30</v>
      </c>
      <c r="E17" s="7"/>
      <c r="F17" s="7"/>
      <c r="G17" s="37">
        <v>30</v>
      </c>
      <c r="H17" s="7"/>
      <c r="I17" s="7">
        <f>ROUNDUP(E17/15,0)</f>
        <v>0</v>
      </c>
      <c r="J17" s="7">
        <f>ROUNDUP((F17+G17+H17)/15,0)</f>
        <v>2</v>
      </c>
    </row>
    <row r="18" spans="1:12" ht="16.5">
      <c r="A18" s="44" t="s">
        <v>65</v>
      </c>
      <c r="B18" s="9">
        <v>0</v>
      </c>
      <c r="C18" s="8" t="s">
        <v>0</v>
      </c>
      <c r="D18" s="7">
        <v>30</v>
      </c>
      <c r="E18" s="7"/>
      <c r="F18" s="7">
        <v>30</v>
      </c>
      <c r="G18" s="37"/>
      <c r="H18" s="7"/>
      <c r="I18" s="7">
        <f>ROUNDUP(E18/15,0)</f>
        <v>0</v>
      </c>
      <c r="J18" s="7">
        <f>ROUNDUP((F18+G18+H18)/15,0)</f>
        <v>2</v>
      </c>
    </row>
    <row r="19" spans="1:12" ht="16.5">
      <c r="A19" s="44" t="s">
        <v>64</v>
      </c>
      <c r="B19" s="9">
        <v>7</v>
      </c>
      <c r="C19" s="8" t="s">
        <v>9</v>
      </c>
      <c r="D19" s="7">
        <v>75</v>
      </c>
      <c r="E19" s="7">
        <v>30</v>
      </c>
      <c r="F19" s="45">
        <v>30</v>
      </c>
      <c r="G19" s="46">
        <v>15</v>
      </c>
      <c r="H19" s="7"/>
      <c r="I19" s="7">
        <f>ROUNDUP(E19/15,0)</f>
        <v>2</v>
      </c>
      <c r="J19" s="7">
        <f>ROUNDUP((F19+G19+H19)/15,0)</f>
        <v>3</v>
      </c>
    </row>
    <row r="20" spans="1:12" ht="16.5">
      <c r="A20" s="54" t="s">
        <v>63</v>
      </c>
      <c r="B20" s="53">
        <v>3</v>
      </c>
      <c r="C20" s="8" t="s">
        <v>0</v>
      </c>
      <c r="D20" s="7">
        <v>30</v>
      </c>
      <c r="E20" s="71">
        <v>15</v>
      </c>
      <c r="F20" s="70">
        <v>5</v>
      </c>
      <c r="G20" s="70">
        <v>10</v>
      </c>
      <c r="H20" s="7"/>
      <c r="I20" s="7">
        <f>ROUNDUP(E20/15,0)</f>
        <v>1</v>
      </c>
      <c r="J20" s="7">
        <f>ROUNDUP((F20+G20+H20)/15,0)</f>
        <v>1</v>
      </c>
    </row>
    <row r="21" spans="1:12" ht="16.5">
      <c r="A21" s="44" t="s">
        <v>62</v>
      </c>
      <c r="B21" s="9">
        <v>3</v>
      </c>
      <c r="C21" s="8" t="s">
        <v>0</v>
      </c>
      <c r="D21" s="7">
        <v>30</v>
      </c>
      <c r="E21" s="7">
        <v>15</v>
      </c>
      <c r="F21" s="7">
        <v>5</v>
      </c>
      <c r="G21" s="37">
        <v>10</v>
      </c>
      <c r="H21" s="7"/>
      <c r="I21" s="7">
        <f>ROUNDUP(E21/15,0)</f>
        <v>1</v>
      </c>
      <c r="J21" s="7">
        <f>ROUNDUP((F21+G21+H21)/15,0)</f>
        <v>1</v>
      </c>
    </row>
    <row r="22" spans="1:12" ht="16.5">
      <c r="A22" s="44" t="s">
        <v>61</v>
      </c>
      <c r="B22" s="9">
        <v>5</v>
      </c>
      <c r="C22" s="8" t="s">
        <v>9</v>
      </c>
      <c r="D22" s="7">
        <v>60</v>
      </c>
      <c r="E22" s="7">
        <v>30</v>
      </c>
      <c r="F22" s="7">
        <v>10</v>
      </c>
      <c r="G22" s="37">
        <v>20</v>
      </c>
      <c r="H22" s="7"/>
      <c r="I22" s="7">
        <f>ROUNDUP(E22/15,0)</f>
        <v>2</v>
      </c>
      <c r="J22" s="7">
        <f>ROUNDUP((F22+G22+H22)/15,0)</f>
        <v>2</v>
      </c>
    </row>
    <row r="23" spans="1:12" ht="16.5">
      <c r="A23" s="44" t="s">
        <v>60</v>
      </c>
      <c r="B23" s="9">
        <v>5</v>
      </c>
      <c r="C23" s="8" t="s">
        <v>9</v>
      </c>
      <c r="D23" s="7">
        <f>SUM(E23:H23)</f>
        <v>45</v>
      </c>
      <c r="E23" s="7">
        <v>15</v>
      </c>
      <c r="F23" s="7">
        <v>10</v>
      </c>
      <c r="G23" s="7">
        <v>20</v>
      </c>
      <c r="H23" s="7"/>
      <c r="I23" s="7">
        <f>ROUNDUP(E23/15,0)</f>
        <v>1</v>
      </c>
      <c r="J23" s="7">
        <f>ROUNDUP((F23+G23+H23)/15,0)</f>
        <v>2</v>
      </c>
    </row>
    <row r="24" spans="1:12" ht="16.5">
      <c r="A24" s="54" t="s">
        <v>59</v>
      </c>
      <c r="B24" s="53">
        <v>3</v>
      </c>
      <c r="C24" s="8" t="s">
        <v>0</v>
      </c>
      <c r="D24" s="7">
        <v>30</v>
      </c>
      <c r="E24" s="7"/>
      <c r="F24" s="7">
        <v>10</v>
      </c>
      <c r="G24" s="37">
        <v>20</v>
      </c>
      <c r="H24" s="7"/>
      <c r="I24" s="7">
        <f>ROUNDUP(E24/15,0)</f>
        <v>0</v>
      </c>
      <c r="J24" s="7">
        <f>ROUNDUP((F24+G24+H24)/15,0)</f>
        <v>2</v>
      </c>
    </row>
    <row r="25" spans="1:12" s="22" customFormat="1" ht="16.5">
      <c r="A25" s="62" t="s">
        <v>58</v>
      </c>
      <c r="B25" s="61">
        <v>2</v>
      </c>
      <c r="C25" s="8" t="s">
        <v>0</v>
      </c>
      <c r="D25" s="7">
        <v>30</v>
      </c>
      <c r="E25" s="7">
        <v>30</v>
      </c>
      <c r="F25" s="7"/>
      <c r="G25" s="7"/>
      <c r="H25" s="7"/>
      <c r="I25" s="7">
        <f>ROUNDUP(E25/15,0)</f>
        <v>2</v>
      </c>
      <c r="J25" s="7">
        <f>ROUNDUP((F25+G25+H25)/15,0)</f>
        <v>0</v>
      </c>
    </row>
    <row r="26" spans="1:12" ht="16.5">
      <c r="A26" s="69" t="s">
        <v>8</v>
      </c>
      <c r="B26" s="27">
        <f>SUM(B17:B25)</f>
        <v>30</v>
      </c>
      <c r="C26" s="43">
        <f>COUNTIF(C17:C25,"e")</f>
        <v>3</v>
      </c>
      <c r="D26" s="27">
        <f>SUM(D17:D25)</f>
        <v>360</v>
      </c>
      <c r="E26" s="27">
        <f>SUM(E17:E25)</f>
        <v>135</v>
      </c>
      <c r="F26" s="27">
        <f>SUM(F17:F25)</f>
        <v>100</v>
      </c>
      <c r="G26" s="27">
        <f>SUM(G17:G25)</f>
        <v>125</v>
      </c>
      <c r="H26" s="27">
        <f>SUM(H17:H25)</f>
        <v>0</v>
      </c>
      <c r="I26" s="27">
        <f>SUM(I17:I25)</f>
        <v>9</v>
      </c>
      <c r="J26" s="27">
        <f>SUM(J17:J25)</f>
        <v>15</v>
      </c>
    </row>
    <row r="27" spans="1:12" customFormat="1" ht="16.5">
      <c r="A27" s="58" t="s">
        <v>57</v>
      </c>
      <c r="B27" s="68"/>
      <c r="C27" s="68"/>
      <c r="D27" s="68"/>
      <c r="E27" s="68"/>
      <c r="F27" s="68"/>
      <c r="G27" s="68"/>
      <c r="H27" s="68"/>
      <c r="I27" s="68"/>
      <c r="J27" s="67"/>
    </row>
    <row r="28" spans="1:12" customFormat="1" ht="16.5">
      <c r="A28" s="54" t="s">
        <v>56</v>
      </c>
      <c r="B28" s="53">
        <v>2</v>
      </c>
      <c r="C28" s="8" t="s">
        <v>0</v>
      </c>
      <c r="D28" s="7">
        <v>30</v>
      </c>
      <c r="E28" s="7"/>
      <c r="F28" s="7"/>
      <c r="G28" s="37">
        <v>30</v>
      </c>
      <c r="H28" s="7"/>
      <c r="I28" s="7">
        <f>ROUNDUP(E28/15,0)</f>
        <v>0</v>
      </c>
      <c r="J28" s="7">
        <f>ROUNDUP((F28+G28+H28)/15,0)</f>
        <v>2</v>
      </c>
    </row>
    <row r="29" spans="1:12" customFormat="1" ht="16.5">
      <c r="A29" s="54" t="s">
        <v>55</v>
      </c>
      <c r="B29" s="53">
        <v>4</v>
      </c>
      <c r="C29" s="8" t="s">
        <v>9</v>
      </c>
      <c r="D29" s="7">
        <v>45</v>
      </c>
      <c r="E29" s="7">
        <v>15</v>
      </c>
      <c r="F29" s="7">
        <v>10</v>
      </c>
      <c r="G29" s="37">
        <v>20</v>
      </c>
      <c r="H29" s="7"/>
      <c r="I29" s="7">
        <f>ROUNDUP(E29/15,0)</f>
        <v>1</v>
      </c>
      <c r="J29" s="7">
        <f>ROUNDUP((F29+G29+H29)/15,0)</f>
        <v>2</v>
      </c>
      <c r="L29" s="66"/>
    </row>
    <row r="30" spans="1:12" customFormat="1" ht="16.5">
      <c r="A30" s="49" t="s">
        <v>54</v>
      </c>
      <c r="B30" s="34">
        <v>3</v>
      </c>
      <c r="C30" s="8" t="s">
        <v>0</v>
      </c>
      <c r="D30" s="7">
        <v>45</v>
      </c>
      <c r="E30" s="8">
        <v>15</v>
      </c>
      <c r="F30" s="8">
        <v>10</v>
      </c>
      <c r="G30" s="8">
        <v>20</v>
      </c>
      <c r="H30" s="7"/>
      <c r="I30" s="7">
        <f>ROUNDUP(E30/15,0)</f>
        <v>1</v>
      </c>
      <c r="J30" s="7">
        <f>ROUNDUP((F30+G30+H30)/15,0)</f>
        <v>2</v>
      </c>
    </row>
    <row r="31" spans="1:12" customFormat="1" ht="16.5">
      <c r="A31" s="54" t="s">
        <v>53</v>
      </c>
      <c r="B31" s="53">
        <v>5</v>
      </c>
      <c r="C31" s="8" t="s">
        <v>9</v>
      </c>
      <c r="D31" s="7">
        <v>58</v>
      </c>
      <c r="E31" s="7">
        <v>30</v>
      </c>
      <c r="F31" s="7">
        <v>10</v>
      </c>
      <c r="G31" s="7">
        <v>18</v>
      </c>
      <c r="H31" s="7"/>
      <c r="I31" s="7">
        <f>ROUNDUP(E31/15,0)</f>
        <v>2</v>
      </c>
      <c r="J31" s="7">
        <f>ROUNDUP((F31+G31+H31)/15,0)</f>
        <v>2</v>
      </c>
    </row>
    <row r="32" spans="1:12" customFormat="1" ht="16.5">
      <c r="A32" s="54" t="s">
        <v>52</v>
      </c>
      <c r="B32" s="53">
        <v>4</v>
      </c>
      <c r="C32" s="8" t="s">
        <v>9</v>
      </c>
      <c r="D32" s="7">
        <v>45</v>
      </c>
      <c r="E32" s="7">
        <v>15</v>
      </c>
      <c r="F32" s="7">
        <v>10</v>
      </c>
      <c r="G32" s="37">
        <v>20</v>
      </c>
      <c r="H32" s="7"/>
      <c r="I32" s="7">
        <f>ROUNDUP(E32/15,0)</f>
        <v>1</v>
      </c>
      <c r="J32" s="7">
        <f>ROUNDUP((F32+G32+H32)/15,0)</f>
        <v>2</v>
      </c>
    </row>
    <row r="33" spans="1:12" customFormat="1" ht="16.5">
      <c r="A33" s="54" t="s">
        <v>51</v>
      </c>
      <c r="B33" s="53">
        <v>3</v>
      </c>
      <c r="C33" s="8" t="s">
        <v>0</v>
      </c>
      <c r="D33" s="7">
        <v>30</v>
      </c>
      <c r="E33" s="8">
        <v>15</v>
      </c>
      <c r="F33" s="8">
        <v>5</v>
      </c>
      <c r="G33" s="8">
        <v>10</v>
      </c>
      <c r="H33" s="27"/>
      <c r="I33" s="7">
        <f>ROUNDUP(E33/15,0)</f>
        <v>1</v>
      </c>
      <c r="J33" s="7">
        <f>ROUNDUP((F33+G33+H33)/15,0)</f>
        <v>1</v>
      </c>
    </row>
    <row r="34" spans="1:12" s="63" customFormat="1" ht="16.5">
      <c r="A34" s="65" t="s">
        <v>50</v>
      </c>
      <c r="B34" s="64">
        <v>4</v>
      </c>
      <c r="C34" s="47" t="s">
        <v>9</v>
      </c>
      <c r="D34" s="45">
        <v>45</v>
      </c>
      <c r="E34" s="47">
        <v>15</v>
      </c>
      <c r="F34" s="47">
        <v>6</v>
      </c>
      <c r="G34" s="47">
        <v>20</v>
      </c>
      <c r="H34" s="45">
        <v>4</v>
      </c>
      <c r="I34" s="45">
        <f>ROUNDUP(E34/15,0)</f>
        <v>1</v>
      </c>
      <c r="J34" s="45">
        <f>ROUNDUP((F34+G34+H34)/15,0)</f>
        <v>2</v>
      </c>
    </row>
    <row r="35" spans="1:12" customFormat="1" ht="16.5">
      <c r="A35" s="54" t="s">
        <v>49</v>
      </c>
      <c r="B35" s="53">
        <v>4</v>
      </c>
      <c r="C35" s="8" t="s">
        <v>0</v>
      </c>
      <c r="D35" s="7">
        <f>SUM(E35:H35)</f>
        <v>45</v>
      </c>
      <c r="E35" s="7">
        <v>15</v>
      </c>
      <c r="F35" s="7">
        <v>10</v>
      </c>
      <c r="G35" s="7">
        <v>20</v>
      </c>
      <c r="H35" s="7"/>
      <c r="I35" s="7">
        <f>ROUNDUP(E35/15,0)</f>
        <v>1</v>
      </c>
      <c r="J35" s="7">
        <f>ROUNDUP((F35+G35+H35)/15,0)</f>
        <v>2</v>
      </c>
    </row>
    <row r="36" spans="1:12" customFormat="1" ht="16.5">
      <c r="A36" s="62" t="s">
        <v>48</v>
      </c>
      <c r="B36" s="61">
        <v>1</v>
      </c>
      <c r="C36" s="8" t="s">
        <v>0</v>
      </c>
      <c r="D36" s="7">
        <v>15</v>
      </c>
      <c r="E36" s="7">
        <v>15</v>
      </c>
      <c r="F36" s="7"/>
      <c r="G36" s="7"/>
      <c r="H36" s="7"/>
      <c r="I36" s="7">
        <f>ROUNDUP(E36/15,0)</f>
        <v>1</v>
      </c>
      <c r="J36" s="6">
        <v>0</v>
      </c>
      <c r="K36" s="59"/>
      <c r="L36" s="59"/>
    </row>
    <row r="37" spans="1:12" customFormat="1" ht="16.5">
      <c r="A37" s="29" t="s">
        <v>8</v>
      </c>
      <c r="B37" s="52">
        <f>SUM(B28:B36)</f>
        <v>30</v>
      </c>
      <c r="C37" s="43">
        <f>COUNTIF(C28:C36,"e")</f>
        <v>4</v>
      </c>
      <c r="D37" s="27">
        <f>SUM(D28:D36)</f>
        <v>358</v>
      </c>
      <c r="E37" s="27">
        <f>SUM(E28:E36)</f>
        <v>135</v>
      </c>
      <c r="F37" s="27">
        <f>SUM(F28:F36)</f>
        <v>61</v>
      </c>
      <c r="G37" s="27">
        <f>SUM(G28:G36)</f>
        <v>158</v>
      </c>
      <c r="H37" s="27">
        <f>SUM(H28:H36)</f>
        <v>4</v>
      </c>
      <c r="I37" s="27">
        <f>SUM(I28:I36)</f>
        <v>9</v>
      </c>
      <c r="J37" s="60">
        <f>SUM(J28:J36)</f>
        <v>15</v>
      </c>
      <c r="K37" s="59"/>
      <c r="L37" s="19"/>
    </row>
    <row r="38" spans="1:12" customFormat="1" ht="16.5">
      <c r="A38" s="58" t="s">
        <v>47</v>
      </c>
      <c r="B38" s="57"/>
      <c r="C38" s="57"/>
      <c r="D38" s="57"/>
      <c r="E38" s="57"/>
      <c r="F38" s="57"/>
      <c r="G38" s="57"/>
      <c r="H38" s="57"/>
      <c r="I38" s="57"/>
      <c r="J38" s="56"/>
    </row>
    <row r="39" spans="1:12" customFormat="1" ht="16.5">
      <c r="A39" s="54" t="s">
        <v>46</v>
      </c>
      <c r="B39" s="53">
        <v>4</v>
      </c>
      <c r="C39" s="8" t="s">
        <v>9</v>
      </c>
      <c r="D39" s="7">
        <v>45</v>
      </c>
      <c r="E39" s="7"/>
      <c r="F39" s="7"/>
      <c r="G39" s="37">
        <v>45</v>
      </c>
      <c r="H39" s="7"/>
      <c r="I39" s="7">
        <f>ROUNDUP(E39/15,0)</f>
        <v>0</v>
      </c>
      <c r="J39" s="7">
        <f>ROUNDUP((F39+G39+H39)/15,0)</f>
        <v>3</v>
      </c>
    </row>
    <row r="40" spans="1:12" customFormat="1" ht="16.5">
      <c r="A40" s="54" t="s">
        <v>45</v>
      </c>
      <c r="B40" s="53">
        <v>4</v>
      </c>
      <c r="C40" s="8" t="s">
        <v>9</v>
      </c>
      <c r="D40" s="7">
        <f>SUM(E40:H40)</f>
        <v>45</v>
      </c>
      <c r="E40" s="7">
        <v>15</v>
      </c>
      <c r="F40" s="7">
        <v>10</v>
      </c>
      <c r="G40" s="7">
        <v>20</v>
      </c>
      <c r="H40" s="7"/>
      <c r="I40" s="7">
        <f>ROUNDUP(E40/15,0)</f>
        <v>1</v>
      </c>
      <c r="J40" s="7">
        <f>ROUNDUP((F40+G40+H40)/15,0)</f>
        <v>2</v>
      </c>
    </row>
    <row r="41" spans="1:12" customFormat="1" ht="16.5">
      <c r="A41" s="54" t="s">
        <v>44</v>
      </c>
      <c r="B41" s="53">
        <v>3</v>
      </c>
      <c r="C41" s="8" t="s">
        <v>0</v>
      </c>
      <c r="D41" s="7">
        <v>30</v>
      </c>
      <c r="E41" s="7">
        <v>15</v>
      </c>
      <c r="F41" s="7">
        <v>5</v>
      </c>
      <c r="G41" s="37">
        <v>10</v>
      </c>
      <c r="H41" s="7"/>
      <c r="I41" s="7">
        <f>ROUNDUP(E41/15,0)</f>
        <v>1</v>
      </c>
      <c r="J41" s="7">
        <f>ROUNDUP((F41+G41+H41)/15,0)</f>
        <v>1</v>
      </c>
    </row>
    <row r="42" spans="1:12" customFormat="1" ht="16.5">
      <c r="A42" s="55" t="s">
        <v>43</v>
      </c>
      <c r="B42" s="53">
        <v>3</v>
      </c>
      <c r="C42" s="8" t="s">
        <v>0</v>
      </c>
      <c r="D42" s="7">
        <v>45</v>
      </c>
      <c r="E42" s="7">
        <v>30</v>
      </c>
      <c r="F42" s="7">
        <v>10</v>
      </c>
      <c r="G42" s="37">
        <v>5</v>
      </c>
      <c r="H42" s="7"/>
      <c r="I42" s="7">
        <f>ROUNDUP(E42/15,0)</f>
        <v>2</v>
      </c>
      <c r="J42" s="7">
        <f>ROUNDUP((F42+G42+H42)/15,0)</f>
        <v>1</v>
      </c>
    </row>
    <row r="43" spans="1:12" customFormat="1" ht="16.5">
      <c r="A43" s="54" t="s">
        <v>42</v>
      </c>
      <c r="B43" s="53">
        <v>3</v>
      </c>
      <c r="C43" s="8" t="s">
        <v>0</v>
      </c>
      <c r="D43" s="7">
        <v>35</v>
      </c>
      <c r="E43" s="7">
        <v>15</v>
      </c>
      <c r="F43" s="7">
        <v>7</v>
      </c>
      <c r="G43" s="7">
        <v>13</v>
      </c>
      <c r="H43" s="7"/>
      <c r="I43" s="7">
        <f>ROUNDUP(E43/15,0)</f>
        <v>1</v>
      </c>
      <c r="J43" s="7">
        <f>ROUNDUP((F43+G43+H43)/15,0)</f>
        <v>2</v>
      </c>
    </row>
    <row r="44" spans="1:12" customFormat="1" ht="16.5">
      <c r="A44" s="54" t="s">
        <v>41</v>
      </c>
      <c r="B44" s="53">
        <v>4</v>
      </c>
      <c r="C44" s="8" t="s">
        <v>9</v>
      </c>
      <c r="D44" s="7">
        <f>SUM(E44:H44)</f>
        <v>45</v>
      </c>
      <c r="E44" s="7">
        <v>15</v>
      </c>
      <c r="F44" s="7">
        <v>10</v>
      </c>
      <c r="G44" s="7">
        <v>20</v>
      </c>
      <c r="H44" s="7"/>
      <c r="I44" s="7">
        <f>ROUNDUP(E44/15,0)</f>
        <v>1</v>
      </c>
      <c r="J44" s="7">
        <f>ROUNDUP((F44+G44+H44)/15,0)</f>
        <v>2</v>
      </c>
    </row>
    <row r="45" spans="1:12" customFormat="1" ht="16.5">
      <c r="A45" s="54" t="s">
        <v>40</v>
      </c>
      <c r="B45" s="53">
        <v>2</v>
      </c>
      <c r="C45" s="8" t="s">
        <v>0</v>
      </c>
      <c r="D45" s="7">
        <v>30</v>
      </c>
      <c r="E45" s="7">
        <v>15</v>
      </c>
      <c r="F45" s="7">
        <v>5</v>
      </c>
      <c r="G45" s="37">
        <v>10</v>
      </c>
      <c r="H45" s="7"/>
      <c r="I45" s="7">
        <f>ROUNDUP(E45/15,0)</f>
        <v>1</v>
      </c>
      <c r="J45" s="7">
        <f>ROUNDUP((F45+G45+H45)/15,0)</f>
        <v>1</v>
      </c>
    </row>
    <row r="46" spans="1:12" customFormat="1" ht="16.5">
      <c r="A46" s="54" t="s">
        <v>39</v>
      </c>
      <c r="B46" s="53">
        <v>4</v>
      </c>
      <c r="C46" s="8" t="s">
        <v>9</v>
      </c>
      <c r="D46" s="7">
        <v>45</v>
      </c>
      <c r="E46" s="7">
        <v>15</v>
      </c>
      <c r="F46" s="7">
        <v>6</v>
      </c>
      <c r="G46" s="37">
        <v>20</v>
      </c>
      <c r="H46" s="7">
        <v>4</v>
      </c>
      <c r="I46" s="7">
        <f>ROUNDUP(E46/15,0)</f>
        <v>1</v>
      </c>
      <c r="J46" s="7">
        <f>ROUNDUP((F46+G46+H46)/15,0)</f>
        <v>2</v>
      </c>
    </row>
    <row r="47" spans="1:12" customFormat="1" ht="16.5">
      <c r="A47" s="54" t="s">
        <v>38</v>
      </c>
      <c r="B47" s="53">
        <v>3</v>
      </c>
      <c r="C47" s="8" t="s">
        <v>0</v>
      </c>
      <c r="D47" s="7">
        <v>45</v>
      </c>
      <c r="E47" s="7">
        <v>30</v>
      </c>
      <c r="F47" s="7">
        <v>5</v>
      </c>
      <c r="G47" s="37">
        <v>10</v>
      </c>
      <c r="H47" s="7"/>
      <c r="I47" s="7">
        <f>ROUNDUP(E47/15,0)</f>
        <v>2</v>
      </c>
      <c r="J47" s="7">
        <f>ROUNDUP((F47+G47+H47)/15,0)</f>
        <v>1</v>
      </c>
    </row>
    <row r="48" spans="1:12" ht="16.5">
      <c r="A48" s="29" t="s">
        <v>8</v>
      </c>
      <c r="B48" s="52">
        <f>SUM(B39:B47)</f>
        <v>30</v>
      </c>
      <c r="C48" s="43">
        <f>COUNTIF(C39:C47,"e")</f>
        <v>4</v>
      </c>
      <c r="D48" s="23">
        <f>SUM(D39:D47)</f>
        <v>365</v>
      </c>
      <c r="E48" s="27">
        <f>SUM(E39:E47)</f>
        <v>150</v>
      </c>
      <c r="F48" s="27">
        <f>SUM(F39:F47)</f>
        <v>58</v>
      </c>
      <c r="G48" s="27">
        <f>SUM(G39:G47)</f>
        <v>153</v>
      </c>
      <c r="H48" s="51">
        <f>SUM(H39:H47)</f>
        <v>4</v>
      </c>
      <c r="I48" s="25">
        <f>SUM(I39:I47)</f>
        <v>10</v>
      </c>
      <c r="J48" s="50">
        <f>SUM(J39:J47)</f>
        <v>15</v>
      </c>
    </row>
    <row r="49" spans="1:12" ht="16.5">
      <c r="A49" s="42" t="s">
        <v>37</v>
      </c>
      <c r="B49" s="41"/>
      <c r="C49" s="41"/>
      <c r="D49" s="41"/>
      <c r="E49" s="41"/>
      <c r="F49" s="41"/>
      <c r="G49" s="41"/>
      <c r="H49" s="41"/>
      <c r="I49" s="41"/>
      <c r="J49" s="40"/>
    </row>
    <row r="50" spans="1:12" ht="16.5">
      <c r="A50" s="36" t="s">
        <v>36</v>
      </c>
      <c r="B50" s="34">
        <v>4</v>
      </c>
      <c r="C50" s="8" t="s">
        <v>9</v>
      </c>
      <c r="D50" s="7">
        <v>45</v>
      </c>
      <c r="E50" s="7">
        <v>15</v>
      </c>
      <c r="F50" s="7">
        <v>10</v>
      </c>
      <c r="G50" s="37">
        <v>20</v>
      </c>
      <c r="H50" s="7"/>
      <c r="I50" s="7">
        <f>ROUNDUP(E50/15,0)</f>
        <v>1</v>
      </c>
      <c r="J50" s="7">
        <f>ROUNDUP((F50+G50+H50)/15,0)</f>
        <v>2</v>
      </c>
    </row>
    <row r="51" spans="1:12" ht="16.5">
      <c r="A51" s="36" t="s">
        <v>35</v>
      </c>
      <c r="B51" s="34">
        <v>4</v>
      </c>
      <c r="C51" s="8" t="s">
        <v>9</v>
      </c>
      <c r="D51" s="7">
        <v>60</v>
      </c>
      <c r="E51" s="7">
        <v>30</v>
      </c>
      <c r="F51" s="7">
        <v>10</v>
      </c>
      <c r="G51" s="37">
        <v>20</v>
      </c>
      <c r="H51" s="7"/>
      <c r="I51" s="7">
        <f>ROUNDUP(E51/15,0)</f>
        <v>2</v>
      </c>
      <c r="J51" s="7">
        <f>ROUNDUP((F51+G51+H51)/15,0)</f>
        <v>2</v>
      </c>
    </row>
    <row r="52" spans="1:12" ht="16.5">
      <c r="A52" s="36" t="s">
        <v>34</v>
      </c>
      <c r="B52" s="34">
        <v>3</v>
      </c>
      <c r="C52" s="8" t="s">
        <v>0</v>
      </c>
      <c r="D52" s="7">
        <v>45</v>
      </c>
      <c r="E52" s="7">
        <v>15</v>
      </c>
      <c r="F52" s="7">
        <v>10</v>
      </c>
      <c r="G52" s="37">
        <v>20</v>
      </c>
      <c r="H52" s="7"/>
      <c r="I52" s="7">
        <f>ROUNDUP(E52/15,0)</f>
        <v>1</v>
      </c>
      <c r="J52" s="7">
        <f>ROUNDUP((F52+G52+H52)/15,0)</f>
        <v>2</v>
      </c>
    </row>
    <row r="53" spans="1:12" ht="16.5">
      <c r="A53" s="36" t="s">
        <v>33</v>
      </c>
      <c r="B53" s="34">
        <v>3</v>
      </c>
      <c r="C53" s="8" t="s">
        <v>0</v>
      </c>
      <c r="D53" s="7">
        <v>28</v>
      </c>
      <c r="E53" s="8">
        <v>14</v>
      </c>
      <c r="F53" s="8">
        <v>5</v>
      </c>
      <c r="G53" s="8">
        <v>9</v>
      </c>
      <c r="H53" s="7"/>
      <c r="I53" s="7">
        <f>ROUNDUP(E53/15,0)</f>
        <v>1</v>
      </c>
      <c r="J53" s="7">
        <f>ROUNDUP((F53+G53+H53)/15,0)</f>
        <v>1</v>
      </c>
    </row>
    <row r="54" spans="1:12" ht="16.5">
      <c r="A54" s="36" t="s">
        <v>32</v>
      </c>
      <c r="B54" s="34">
        <v>4</v>
      </c>
      <c r="C54" s="8" t="s">
        <v>9</v>
      </c>
      <c r="D54" s="7">
        <v>45</v>
      </c>
      <c r="E54" s="7">
        <v>15</v>
      </c>
      <c r="F54" s="7">
        <v>10</v>
      </c>
      <c r="G54" s="37">
        <v>20</v>
      </c>
      <c r="H54" s="7"/>
      <c r="I54" s="7">
        <f>ROUNDUP(E54/15,0)</f>
        <v>1</v>
      </c>
      <c r="J54" s="7">
        <f>ROUNDUP((F54+G54+H54)/15,0)</f>
        <v>2</v>
      </c>
    </row>
    <row r="55" spans="1:12" ht="16.5">
      <c r="A55" s="36" t="s">
        <v>31</v>
      </c>
      <c r="B55" s="34">
        <v>3</v>
      </c>
      <c r="C55" s="8" t="s">
        <v>0</v>
      </c>
      <c r="D55" s="7">
        <v>30</v>
      </c>
      <c r="E55" s="7">
        <v>15</v>
      </c>
      <c r="F55" s="7">
        <v>5</v>
      </c>
      <c r="G55" s="7">
        <v>10</v>
      </c>
      <c r="H55" s="7"/>
      <c r="I55" s="7">
        <f>ROUNDUP(E55/15,0)</f>
        <v>1</v>
      </c>
      <c r="J55" s="7">
        <v>1</v>
      </c>
      <c r="K55" s="38"/>
      <c r="L55" s="38"/>
    </row>
    <row r="56" spans="1:12" ht="16.5">
      <c r="A56" s="36" t="s">
        <v>30</v>
      </c>
      <c r="B56" s="34">
        <v>3</v>
      </c>
      <c r="C56" s="8" t="s">
        <v>9</v>
      </c>
      <c r="D56" s="7">
        <v>45</v>
      </c>
      <c r="E56" s="7">
        <v>15</v>
      </c>
      <c r="F56" s="7">
        <v>10</v>
      </c>
      <c r="G56" s="37">
        <v>20</v>
      </c>
      <c r="H56" s="7"/>
      <c r="I56" s="7">
        <f>ROUNDUP(E56/15,0)</f>
        <v>1</v>
      </c>
      <c r="J56" s="7">
        <v>1</v>
      </c>
    </row>
    <row r="57" spans="1:12" ht="16.5">
      <c r="A57" s="36" t="s">
        <v>29</v>
      </c>
      <c r="B57" s="34">
        <v>3</v>
      </c>
      <c r="C57" s="8" t="s">
        <v>0</v>
      </c>
      <c r="D57" s="7">
        <v>30</v>
      </c>
      <c r="E57" s="7">
        <v>15</v>
      </c>
      <c r="F57" s="7">
        <v>5</v>
      </c>
      <c r="G57" s="37">
        <v>10</v>
      </c>
      <c r="H57" s="7"/>
      <c r="I57" s="7">
        <f>ROUNDUP(E57/15,0)</f>
        <v>1</v>
      </c>
      <c r="J57" s="7">
        <f>ROUNDUP((F57+G57+H57)/15,0)</f>
        <v>1</v>
      </c>
    </row>
    <row r="58" spans="1:12" s="22" customFormat="1" ht="16.5">
      <c r="A58" s="36" t="s">
        <v>28</v>
      </c>
      <c r="B58" s="34">
        <v>3</v>
      </c>
      <c r="C58" s="8" t="s">
        <v>0</v>
      </c>
      <c r="D58" s="7">
        <v>45</v>
      </c>
      <c r="E58" s="7">
        <v>15</v>
      </c>
      <c r="F58" s="7">
        <v>10</v>
      </c>
      <c r="G58" s="37">
        <v>20</v>
      </c>
      <c r="H58" s="7"/>
      <c r="I58" s="7">
        <v>1</v>
      </c>
      <c r="J58" s="7">
        <v>2</v>
      </c>
    </row>
    <row r="59" spans="1:12" ht="16.5">
      <c r="A59" s="29" t="s">
        <v>8</v>
      </c>
      <c r="B59" s="27">
        <f>SUM(B50:B58)</f>
        <v>30</v>
      </c>
      <c r="C59" s="43">
        <f>COUNTIF(C50:C58,"e")</f>
        <v>4</v>
      </c>
      <c r="D59" s="27">
        <f>SUM(D50:D58)</f>
        <v>373</v>
      </c>
      <c r="E59" s="27">
        <f>SUM(E50:E58)</f>
        <v>149</v>
      </c>
      <c r="F59" s="27">
        <f>SUM(F50:F58)</f>
        <v>75</v>
      </c>
      <c r="G59" s="27">
        <f>SUM(G50:G58)</f>
        <v>149</v>
      </c>
      <c r="H59" s="27">
        <f>SUM(H50:H58)</f>
        <v>0</v>
      </c>
      <c r="I59" s="27">
        <f>SUM(I50:I58)</f>
        <v>10</v>
      </c>
      <c r="J59" s="27">
        <f>SUM(J50:J58)</f>
        <v>14</v>
      </c>
    </row>
    <row r="60" spans="1:12" ht="16.5">
      <c r="A60" s="42" t="s">
        <v>27</v>
      </c>
      <c r="B60" s="41"/>
      <c r="C60" s="41"/>
      <c r="D60" s="41"/>
      <c r="E60" s="41"/>
      <c r="F60" s="41"/>
      <c r="G60" s="41"/>
      <c r="H60" s="41"/>
      <c r="I60" s="41"/>
      <c r="J60" s="40"/>
    </row>
    <row r="61" spans="1:12" s="38" customFormat="1" ht="16.5">
      <c r="A61" s="36" t="s">
        <v>26</v>
      </c>
      <c r="B61" s="34">
        <v>3</v>
      </c>
      <c r="C61" s="8" t="s">
        <v>0</v>
      </c>
      <c r="D61" s="7">
        <v>45</v>
      </c>
      <c r="E61" s="7">
        <v>15</v>
      </c>
      <c r="F61" s="7">
        <v>10</v>
      </c>
      <c r="G61" s="37">
        <v>20</v>
      </c>
      <c r="H61" s="7"/>
      <c r="I61" s="7">
        <f>ROUNDUP(E61/15,0)</f>
        <v>1</v>
      </c>
      <c r="J61" s="7">
        <f>ROUNDUP((F61+G61+H61)/15,0)</f>
        <v>2</v>
      </c>
    </row>
    <row r="62" spans="1:12" ht="16.5">
      <c r="A62" s="49" t="s">
        <v>25</v>
      </c>
      <c r="B62" s="48">
        <v>3</v>
      </c>
      <c r="C62" s="47" t="s">
        <v>0</v>
      </c>
      <c r="D62" s="45">
        <v>28</v>
      </c>
      <c r="E62" s="45">
        <v>15</v>
      </c>
      <c r="F62" s="45">
        <v>5</v>
      </c>
      <c r="G62" s="46">
        <v>8</v>
      </c>
      <c r="H62" s="45"/>
      <c r="I62" s="45">
        <f>ROUNDUP(E62/15,0)</f>
        <v>1</v>
      </c>
      <c r="J62" s="45">
        <f>ROUNDUP((F62+G62+H62)/15,0)</f>
        <v>1</v>
      </c>
    </row>
    <row r="63" spans="1:12" ht="16.5">
      <c r="A63" s="36" t="s">
        <v>24</v>
      </c>
      <c r="B63" s="34">
        <v>4</v>
      </c>
      <c r="C63" s="8" t="s">
        <v>9</v>
      </c>
      <c r="D63" s="7">
        <v>45</v>
      </c>
      <c r="E63" s="7"/>
      <c r="F63" s="7"/>
      <c r="G63" s="37"/>
      <c r="H63" s="7">
        <v>45</v>
      </c>
      <c r="I63" s="7">
        <f>ROUNDUP(E63/15,0)</f>
        <v>0</v>
      </c>
      <c r="J63" s="7">
        <f>ROUNDUP((F63+G63+H63)/15,0)</f>
        <v>3</v>
      </c>
    </row>
    <row r="64" spans="1:12" ht="16.5">
      <c r="A64" s="36" t="s">
        <v>23</v>
      </c>
      <c r="B64" s="34">
        <v>4</v>
      </c>
      <c r="C64" s="8" t="s">
        <v>9</v>
      </c>
      <c r="D64" s="7">
        <v>45</v>
      </c>
      <c r="E64" s="7">
        <v>15</v>
      </c>
      <c r="F64" s="7">
        <v>10</v>
      </c>
      <c r="G64" s="37">
        <v>20</v>
      </c>
      <c r="H64" s="7"/>
      <c r="I64" s="7">
        <f>ROUNDUP(E64/15,0)</f>
        <v>1</v>
      </c>
      <c r="J64" s="7">
        <f>ROUNDUP((F64+G64+H64)/15,0)</f>
        <v>2</v>
      </c>
    </row>
    <row r="65" spans="1:21" ht="16.5">
      <c r="A65" s="36" t="s">
        <v>22</v>
      </c>
      <c r="B65" s="34">
        <v>3</v>
      </c>
      <c r="C65" s="8" t="s">
        <v>0</v>
      </c>
      <c r="D65" s="7">
        <v>30</v>
      </c>
      <c r="E65" s="7">
        <v>15</v>
      </c>
      <c r="F65" s="7">
        <v>15</v>
      </c>
      <c r="G65" s="7">
        <v>0</v>
      </c>
      <c r="H65" s="7"/>
      <c r="I65" s="7">
        <f>ROUNDUP(E65/15,0)</f>
        <v>1</v>
      </c>
      <c r="J65" s="7">
        <f>ROUNDUP((F65+G65+H65)/15,0)</f>
        <v>1</v>
      </c>
    </row>
    <row r="66" spans="1:21" ht="16.5">
      <c r="A66" s="36" t="s">
        <v>21</v>
      </c>
      <c r="B66" s="34">
        <v>3</v>
      </c>
      <c r="C66" s="8" t="s">
        <v>0</v>
      </c>
      <c r="D66" s="7">
        <v>43</v>
      </c>
      <c r="E66" s="7">
        <v>25</v>
      </c>
      <c r="F66" s="7">
        <v>6</v>
      </c>
      <c r="G66" s="7">
        <v>12</v>
      </c>
      <c r="H66" s="7"/>
      <c r="I66" s="7">
        <f>ROUNDUP(E66/15,0)</f>
        <v>2</v>
      </c>
      <c r="J66" s="7">
        <f>ROUNDUP((F66+G66+H66)/15,0)</f>
        <v>2</v>
      </c>
    </row>
    <row r="67" spans="1:21" ht="16.5">
      <c r="A67" s="36" t="s">
        <v>20</v>
      </c>
      <c r="B67" s="34">
        <v>3</v>
      </c>
      <c r="C67" s="8" t="s">
        <v>0</v>
      </c>
      <c r="D67" s="7">
        <v>45</v>
      </c>
      <c r="E67" s="7">
        <v>15</v>
      </c>
      <c r="F67" s="7">
        <v>10</v>
      </c>
      <c r="G67" s="37">
        <v>20</v>
      </c>
      <c r="H67" s="7"/>
      <c r="I67" s="7">
        <v>1</v>
      </c>
      <c r="J67" s="7">
        <f>ROUNDUP((F67+G67+H67)/15,0)</f>
        <v>2</v>
      </c>
    </row>
    <row r="68" spans="1:21" ht="16.5">
      <c r="A68" s="36" t="s">
        <v>19</v>
      </c>
      <c r="B68" s="34">
        <v>6</v>
      </c>
      <c r="C68" s="8" t="s">
        <v>9</v>
      </c>
      <c r="D68" s="7"/>
      <c r="E68" s="7"/>
      <c r="F68" s="7"/>
      <c r="G68" s="37"/>
      <c r="H68" s="7"/>
      <c r="I68" s="7"/>
      <c r="J68" s="7"/>
    </row>
    <row r="69" spans="1:21" s="22" customFormat="1" ht="16.5">
      <c r="A69" s="44" t="s">
        <v>18</v>
      </c>
      <c r="B69" s="34">
        <v>1</v>
      </c>
      <c r="C69" s="8" t="s">
        <v>0</v>
      </c>
      <c r="D69" s="7">
        <v>15</v>
      </c>
      <c r="E69" s="7"/>
      <c r="F69" s="7"/>
      <c r="G69" s="37">
        <v>15</v>
      </c>
      <c r="H69" s="7"/>
      <c r="I69" s="7">
        <f>ROUNDUP(E69/15,0)</f>
        <v>0</v>
      </c>
      <c r="J69" s="7">
        <f>ROUNDUP((F69+G69+H69)/15,0)</f>
        <v>1</v>
      </c>
    </row>
    <row r="70" spans="1:21" ht="16.5">
      <c r="A70" s="29" t="s">
        <v>8</v>
      </c>
      <c r="B70" s="27">
        <f>SUM(B61:B69)</f>
        <v>30</v>
      </c>
      <c r="C70" s="43">
        <f>COUNTIF(C61:C69,"e")</f>
        <v>3</v>
      </c>
      <c r="D70" s="27">
        <f>SUM(D61:D69)</f>
        <v>296</v>
      </c>
      <c r="E70" s="27">
        <f>SUM(E61:E69)</f>
        <v>100</v>
      </c>
      <c r="F70" s="27">
        <f>SUM(F61:F69)</f>
        <v>56</v>
      </c>
      <c r="G70" s="27">
        <f>SUM(G61:G69)</f>
        <v>95</v>
      </c>
      <c r="H70" s="27">
        <f>SUM(H61:H69)</f>
        <v>45</v>
      </c>
      <c r="I70" s="27">
        <f>SUM(I61:I69)</f>
        <v>7</v>
      </c>
      <c r="J70" s="27">
        <f>SUM(J61:J69)</f>
        <v>14</v>
      </c>
    </row>
    <row r="71" spans="1:21" ht="16.5">
      <c r="A71" s="42" t="s">
        <v>17</v>
      </c>
      <c r="B71" s="41"/>
      <c r="C71" s="41"/>
      <c r="D71" s="41"/>
      <c r="E71" s="41"/>
      <c r="F71" s="41"/>
      <c r="G71" s="41"/>
      <c r="H71" s="41"/>
      <c r="I71" s="41"/>
      <c r="J71" s="40"/>
    </row>
    <row r="72" spans="1:21" s="22" customFormat="1" ht="16.5">
      <c r="A72" s="39" t="s">
        <v>16</v>
      </c>
      <c r="B72" s="34">
        <v>3</v>
      </c>
      <c r="C72" s="8" t="s">
        <v>0</v>
      </c>
      <c r="D72" s="7">
        <v>45</v>
      </c>
      <c r="E72" s="7">
        <v>30</v>
      </c>
      <c r="F72" s="7">
        <v>5</v>
      </c>
      <c r="G72" s="7">
        <v>10</v>
      </c>
      <c r="H72" s="7"/>
      <c r="I72" s="7">
        <f>ROUNDUP(E72/15,0)</f>
        <v>2</v>
      </c>
      <c r="J72" s="7">
        <f>ROUNDUP((F72+G72+H72)/15,0)</f>
        <v>1</v>
      </c>
    </row>
    <row r="73" spans="1:21" ht="16.5">
      <c r="A73" s="36" t="s">
        <v>15</v>
      </c>
      <c r="B73" s="34">
        <v>4</v>
      </c>
      <c r="C73" s="8" t="s">
        <v>9</v>
      </c>
      <c r="D73" s="7">
        <v>58</v>
      </c>
      <c r="E73" s="7">
        <v>30</v>
      </c>
      <c r="F73" s="7">
        <v>10</v>
      </c>
      <c r="G73" s="7">
        <v>18</v>
      </c>
      <c r="H73" s="7"/>
      <c r="I73" s="7">
        <f>ROUNDUP(E73/15,0)</f>
        <v>2</v>
      </c>
      <c r="J73" s="7">
        <f>ROUNDUP((F73+G73+H73)/15,0)</f>
        <v>2</v>
      </c>
      <c r="K73" s="38"/>
      <c r="L73" s="38"/>
      <c r="M73" s="38"/>
    </row>
    <row r="74" spans="1:21" ht="16.5">
      <c r="A74" s="36" t="s">
        <v>14</v>
      </c>
      <c r="B74" s="34">
        <v>5</v>
      </c>
      <c r="C74" s="8" t="s">
        <v>9</v>
      </c>
      <c r="D74" s="7">
        <v>60</v>
      </c>
      <c r="E74" s="7">
        <v>15</v>
      </c>
      <c r="F74" s="7">
        <v>15</v>
      </c>
      <c r="G74" s="37">
        <v>30</v>
      </c>
      <c r="H74" s="7"/>
      <c r="I74" s="7">
        <f>ROUNDUP(E74/15,0)</f>
        <v>1</v>
      </c>
      <c r="J74" s="7">
        <f>ROUNDUP((F74+G74+H74)/15,0)</f>
        <v>3</v>
      </c>
    </row>
    <row r="75" spans="1:21" ht="16.5">
      <c r="A75" s="36" t="s">
        <v>13</v>
      </c>
      <c r="B75" s="34">
        <v>3</v>
      </c>
      <c r="C75" s="8" t="s">
        <v>0</v>
      </c>
      <c r="D75" s="7">
        <v>45</v>
      </c>
      <c r="E75" s="7">
        <v>30</v>
      </c>
      <c r="F75" s="7">
        <v>2</v>
      </c>
      <c r="G75" s="37">
        <v>7</v>
      </c>
      <c r="H75" s="7">
        <v>6</v>
      </c>
      <c r="I75" s="7">
        <f>ROUNDUP(E75/15,0)</f>
        <v>2</v>
      </c>
      <c r="J75" s="7">
        <f>ROUNDUP((F75+G75+H75)/15,0)</f>
        <v>1</v>
      </c>
    </row>
    <row r="76" spans="1:21" ht="16.5">
      <c r="A76" s="36" t="s">
        <v>12</v>
      </c>
      <c r="B76" s="34">
        <v>5</v>
      </c>
      <c r="C76" s="8" t="s">
        <v>9</v>
      </c>
      <c r="D76" s="7">
        <v>60</v>
      </c>
      <c r="E76" s="7">
        <v>30</v>
      </c>
      <c r="F76" s="7">
        <v>10</v>
      </c>
      <c r="G76" s="37">
        <v>20</v>
      </c>
      <c r="H76" s="7"/>
      <c r="I76" s="7">
        <f>ROUNDUP(E76/15,0)</f>
        <v>2</v>
      </c>
      <c r="J76" s="7">
        <f>ROUNDUP((F76+G76+H76)/15,0)</f>
        <v>2</v>
      </c>
    </row>
    <row r="77" spans="1:21" ht="16.5">
      <c r="A77" s="36" t="s">
        <v>11</v>
      </c>
      <c r="B77" s="34">
        <v>2</v>
      </c>
      <c r="C77" s="8" t="s">
        <v>0</v>
      </c>
      <c r="D77" s="7">
        <v>30</v>
      </c>
      <c r="E77" s="7"/>
      <c r="F77" s="7"/>
      <c r="G77" s="7">
        <v>30</v>
      </c>
      <c r="H77" s="7"/>
      <c r="I77" s="7">
        <f>ROUNDUP(E77/15,0)</f>
        <v>0</v>
      </c>
      <c r="J77" s="7">
        <f>ROUNDUP((F77+G77+H77)/15,0)</f>
        <v>2</v>
      </c>
    </row>
    <row r="78" spans="1:21" s="22" customFormat="1" ht="16.5">
      <c r="A78" s="35" t="s">
        <v>10</v>
      </c>
      <c r="B78" s="34">
        <v>8</v>
      </c>
      <c r="C78" s="8" t="s">
        <v>9</v>
      </c>
      <c r="D78" s="7"/>
      <c r="E78" s="7"/>
      <c r="F78" s="7"/>
      <c r="G78" s="7"/>
      <c r="H78" s="7"/>
      <c r="I78" s="33">
        <f>ROUNDUP(E78/15,0)</f>
        <v>0</v>
      </c>
      <c r="J78" s="33">
        <f>ROUNDUP((F78+G78+H78)/15,0)</f>
        <v>0</v>
      </c>
      <c r="L78" s="32"/>
      <c r="M78" s="31"/>
      <c r="N78" s="30"/>
      <c r="O78" s="19"/>
      <c r="P78" s="19"/>
      <c r="Q78" s="19"/>
      <c r="R78" s="19"/>
      <c r="S78" s="19"/>
      <c r="T78" s="19"/>
      <c r="U78" s="19"/>
    </row>
    <row r="79" spans="1:21" s="22" customFormat="1" ht="16.5">
      <c r="A79" s="29" t="s">
        <v>8</v>
      </c>
      <c r="B79" s="23">
        <f>SUM(B72:B78)</f>
        <v>30</v>
      </c>
      <c r="C79" s="28">
        <f>COUNTIF(C72:C78,"e")</f>
        <v>4</v>
      </c>
      <c r="D79" s="23">
        <f>SUM(D72:D78)</f>
        <v>298</v>
      </c>
      <c r="E79" s="27">
        <f>SUM(E72:E78)</f>
        <v>135</v>
      </c>
      <c r="F79" s="27">
        <f>SUM(F72:F78)</f>
        <v>42</v>
      </c>
      <c r="G79" s="27">
        <f>SUM(G72:G78)</f>
        <v>115</v>
      </c>
      <c r="H79" s="27">
        <f>SUM(H72:H78)</f>
        <v>6</v>
      </c>
      <c r="I79" s="27">
        <f>SUM(I72:I78)</f>
        <v>9</v>
      </c>
      <c r="J79" s="27">
        <f>SUM(J72:J78)</f>
        <v>11</v>
      </c>
    </row>
    <row r="80" spans="1:21" s="22" customFormat="1" ht="16.5">
      <c r="A80" s="26" t="s">
        <v>7</v>
      </c>
      <c r="B80" s="25">
        <f>B15+B26+B37+B48+B59+B70+B79</f>
        <v>210</v>
      </c>
      <c r="C80" s="25">
        <f>C15+C26+C37+C48+C59+C70+C79</f>
        <v>25</v>
      </c>
      <c r="D80" s="25">
        <f>D15+D26+D37+D48+D59+D70+D79</f>
        <v>2400</v>
      </c>
      <c r="E80" s="24">
        <f>E15+E26+E37+E48+E59+E70+E79</f>
        <v>974</v>
      </c>
      <c r="F80" s="23">
        <f>F15+F26+F37+F48+F59+F70+F79</f>
        <v>482</v>
      </c>
      <c r="G80" s="23">
        <f>G15+G26+G37+G48+G59+G70+G79</f>
        <v>885</v>
      </c>
      <c r="H80" s="23">
        <f>H15+H26+H37+H48+H59+H70+H79</f>
        <v>59</v>
      </c>
      <c r="I80" s="19"/>
      <c r="J80" s="19"/>
    </row>
    <row r="81" spans="1:10" ht="16.5">
      <c r="A81" s="21" t="s">
        <v>6</v>
      </c>
      <c r="B81" s="20"/>
      <c r="C81" s="19"/>
      <c r="D81" s="19"/>
      <c r="E81" s="18">
        <f>(E80/D80)*100</f>
        <v>40.583333333333336</v>
      </c>
      <c r="F81" s="17">
        <f>(F80/D80)*100</f>
        <v>20.083333333333332</v>
      </c>
      <c r="G81" s="16">
        <f>(G80/D80)*100</f>
        <v>36.875</v>
      </c>
      <c r="H81" s="16">
        <f>(H80/D80)*100</f>
        <v>2.458333333333333</v>
      </c>
      <c r="I81" s="15"/>
      <c r="J81" s="15"/>
    </row>
    <row r="82" spans="1:10">
      <c r="A82" s="14"/>
      <c r="B82" s="13"/>
      <c r="C82" s="12"/>
      <c r="D82" s="12"/>
      <c r="E82" s="12"/>
      <c r="F82" s="12"/>
      <c r="G82" s="12"/>
      <c r="H82" s="12"/>
      <c r="I82" s="12"/>
      <c r="J82" s="11"/>
    </row>
    <row r="83" spans="1:10" ht="15">
      <c r="A83" s="3" t="s">
        <v>5</v>
      </c>
    </row>
    <row r="84" spans="1:10" ht="15">
      <c r="A84" s="3"/>
    </row>
    <row r="85" spans="1:10" ht="16.5">
      <c r="A85" s="10" t="s">
        <v>4</v>
      </c>
      <c r="B85" s="9">
        <v>3</v>
      </c>
      <c r="C85" s="8" t="s">
        <v>0</v>
      </c>
      <c r="D85" s="7">
        <v>45</v>
      </c>
      <c r="E85" s="7">
        <v>30</v>
      </c>
      <c r="F85" s="6">
        <v>5</v>
      </c>
      <c r="G85" s="5">
        <v>10</v>
      </c>
      <c r="H85" s="4"/>
      <c r="I85" s="4"/>
      <c r="J85" s="4"/>
    </row>
    <row r="86" spans="1:10" ht="16.5">
      <c r="A86" s="10" t="s">
        <v>3</v>
      </c>
      <c r="B86" s="9">
        <v>3</v>
      </c>
      <c r="C86" s="8" t="s">
        <v>0</v>
      </c>
      <c r="D86" s="7">
        <v>45</v>
      </c>
      <c r="E86" s="7">
        <v>30</v>
      </c>
      <c r="F86" s="6">
        <v>5</v>
      </c>
      <c r="G86" s="5">
        <v>10</v>
      </c>
      <c r="H86" s="4"/>
      <c r="I86" s="4"/>
      <c r="J86" s="4"/>
    </row>
    <row r="87" spans="1:10" ht="16.5">
      <c r="A87" s="10" t="s">
        <v>2</v>
      </c>
      <c r="B87" s="9">
        <v>3</v>
      </c>
      <c r="C87" s="8" t="s">
        <v>0</v>
      </c>
      <c r="D87" s="7">
        <v>45</v>
      </c>
      <c r="E87" s="7">
        <v>30</v>
      </c>
      <c r="F87" s="6">
        <v>5</v>
      </c>
      <c r="G87" s="5">
        <v>10</v>
      </c>
      <c r="H87" s="4"/>
      <c r="I87" s="4"/>
      <c r="J87" s="4"/>
    </row>
    <row r="88" spans="1:10" ht="16.5">
      <c r="A88" s="10" t="s">
        <v>1</v>
      </c>
      <c r="B88" s="9">
        <v>3</v>
      </c>
      <c r="C88" s="8" t="s">
        <v>0</v>
      </c>
      <c r="D88" s="7">
        <v>45</v>
      </c>
      <c r="E88" s="7">
        <v>30</v>
      </c>
      <c r="F88" s="6">
        <v>5</v>
      </c>
      <c r="G88" s="5">
        <v>10</v>
      </c>
      <c r="H88" s="4"/>
      <c r="I88" s="4"/>
      <c r="J88" s="4"/>
    </row>
    <row r="89" spans="1:10" ht="15">
      <c r="A89" s="3"/>
    </row>
    <row r="90" spans="1:10" ht="15">
      <c r="A90" s="3"/>
    </row>
    <row r="91" spans="1:10">
      <c r="E91" s="2"/>
    </row>
  </sheetData>
  <mergeCells count="6">
    <mergeCell ref="A49:J49"/>
    <mergeCell ref="A60:J60"/>
    <mergeCell ref="A71:J71"/>
    <mergeCell ref="A1:J1"/>
    <mergeCell ref="A2:J2"/>
    <mergeCell ref="A4:J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TMiE I st. 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</cp:lastModifiedBy>
  <dcterms:created xsi:type="dcterms:W3CDTF">2022-06-20T08:49:49Z</dcterms:created>
  <dcterms:modified xsi:type="dcterms:W3CDTF">2022-06-20T08:50:37Z</dcterms:modified>
</cp:coreProperties>
</file>