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70" activeTab="0"/>
  </bookViews>
  <sheets>
    <sheet name="Plan 2023-2024 " sheetId="1" r:id="rId1"/>
  </sheets>
  <definedNames>
    <definedName name="_xlnm.Print_Area" localSheetId="0">'Plan 2023-2024 '!$A$1:$K$66</definedName>
  </definedNames>
  <calcPr fullCalcOnLoad="1"/>
</workbook>
</file>

<file path=xl/sharedStrings.xml><?xml version="1.0" encoding="utf-8"?>
<sst xmlns="http://schemas.openxmlformats.org/spreadsheetml/2006/main" count="103" uniqueCount="75">
  <si>
    <t>Przedmiot</t>
  </si>
  <si>
    <t>ECTS</t>
  </si>
  <si>
    <t>e</t>
  </si>
  <si>
    <t>z</t>
  </si>
  <si>
    <t xml:space="preserve">Σ   </t>
  </si>
  <si>
    <t xml:space="preserve">SEMESTR I </t>
  </si>
  <si>
    <t>SEMESTR II</t>
  </si>
  <si>
    <t>SEMESTR III</t>
  </si>
  <si>
    <t>Statystyka i doświadczalnictwo</t>
  </si>
  <si>
    <t>Seminarium dyplomowe 1</t>
  </si>
  <si>
    <t>Seminarium dyplomowe 2</t>
  </si>
  <si>
    <t xml:space="preserve">Język obcy specjalistyczny </t>
  </si>
  <si>
    <t>Ogółem  w semestrach 1 - 3</t>
  </si>
  <si>
    <t xml:space="preserve">Ochrona roślin przed zjawiskami pogodowymi </t>
  </si>
  <si>
    <t>Organizacja kontroli fitosanitarnej</t>
  </si>
  <si>
    <t>Sanitary Entomology</t>
  </si>
  <si>
    <t>Rolnictwo zrównoważone</t>
  </si>
  <si>
    <t>Prowadzenie działalności gospodarczej</t>
  </si>
  <si>
    <t>Zasady i techniki pracy doradcy</t>
  </si>
  <si>
    <t>Coaching</t>
  </si>
  <si>
    <t>Pozyskiwanie funduszy UE na przedsięwzięcia w rolnictwie</t>
  </si>
  <si>
    <t>Forma</t>
  </si>
  <si>
    <t>Godziny ogółem</t>
  </si>
  <si>
    <t>Wykłady</t>
  </si>
  <si>
    <t>Ćw. aud.</t>
  </si>
  <si>
    <t>Ćw. lab.</t>
  </si>
  <si>
    <t>Ćw. ter.</t>
  </si>
  <si>
    <t>Wyk. tyg.</t>
  </si>
  <si>
    <t>Ćw. tyg.</t>
  </si>
  <si>
    <t>%</t>
  </si>
  <si>
    <t>GMO-aspekt społeczny</t>
  </si>
  <si>
    <t xml:space="preserve">Zrównoważona ochrona roślin </t>
  </si>
  <si>
    <t>Bioetyka w ochronie roślin</t>
  </si>
  <si>
    <t>Rolnictwo ekologiczne</t>
  </si>
  <si>
    <t>Prawo i ekonomika w ochronie roślin</t>
  </si>
  <si>
    <t xml:space="preserve">Communities of insects </t>
  </si>
  <si>
    <t xml:space="preserve">Consulting in plant protection </t>
  </si>
  <si>
    <t xml:space="preserve">Ochrona płodów rolnych </t>
  </si>
  <si>
    <t>Monitoring i systemy wspomagania decyzji</t>
  </si>
  <si>
    <t xml:space="preserve">Identyfikacja czynników infekcyjnych </t>
  </si>
  <si>
    <t>Identyfikacja  szkodników roślin</t>
  </si>
  <si>
    <t xml:space="preserve">Ochrona upraw przed chwastami </t>
  </si>
  <si>
    <t>Żywienie roślin a ich odporność</t>
  </si>
  <si>
    <t xml:space="preserve">Mechanizmy odporności roślin na agrofagi </t>
  </si>
  <si>
    <t xml:space="preserve">Ekologia agrofagów </t>
  </si>
  <si>
    <t xml:space="preserve">Ochrona roślin ozdobnych </t>
  </si>
  <si>
    <t xml:space="preserve">Ochrona roślin rolniczych </t>
  </si>
  <si>
    <t xml:space="preserve">Mikroorganizmy toksynotwórcze </t>
  </si>
  <si>
    <t xml:space="preserve">Organizmy pożyteczne </t>
  </si>
  <si>
    <t xml:space="preserve">Entomologia sanitarna i mykobiota pomieszczeń  </t>
  </si>
  <si>
    <t xml:space="preserve"> Interakcje owady-środowisko</t>
  </si>
  <si>
    <t xml:space="preserve">Ochrona upraw małoobszarowych </t>
  </si>
  <si>
    <t xml:space="preserve">Ochrona upraw specjalnych </t>
  </si>
  <si>
    <t>% ECTS dla przedm. do wyboru</t>
  </si>
  <si>
    <t>liczba godzin wszystkich ćwiczeń</t>
  </si>
  <si>
    <t xml:space="preserve">liczba godzin audytoryjnych i terenowych </t>
  </si>
  <si>
    <t xml:space="preserve">% godzin audytoryjnych </t>
  </si>
  <si>
    <t>Liczba ECTS dla przed. do wyboru: fakul.+język+semin+praca dypl.</t>
  </si>
  <si>
    <t>WYDZIAŁ OGRODNICTWA I ARCHITEKTURY KRAJOBRAZU</t>
  </si>
  <si>
    <t xml:space="preserve">Ochrona drzew parkowych i leśnych </t>
  </si>
  <si>
    <t xml:space="preserve">Ochrona roślin przemysłowych </t>
  </si>
  <si>
    <r>
      <t xml:space="preserve">Kierunek </t>
    </r>
    <r>
      <rPr>
        <b/>
        <i/>
        <sz val="14"/>
        <color indexed="8"/>
        <rFont val="Arial"/>
        <family val="2"/>
      </rPr>
      <t>ochrona roślin i kontrola fitosanitarna</t>
    </r>
    <r>
      <rPr>
        <b/>
        <sz val="14"/>
        <color indexed="8"/>
        <rFont val="Arial"/>
        <family val="2"/>
      </rPr>
      <t>, studia stacjonarne drugiego stopnia</t>
    </r>
  </si>
  <si>
    <t xml:space="preserve">*) Seminarium dypl. sem. II i III = 45 godz. </t>
  </si>
  <si>
    <t>Ekotoksykologia pestycydów</t>
  </si>
  <si>
    <t>Przedmiot do wyboru 1 (hum.-społ. )</t>
  </si>
  <si>
    <t>Przedmiot do wyboru 2</t>
  </si>
  <si>
    <t>Przedmiot do wyboru 3</t>
  </si>
  <si>
    <t>Przedmiot do wyboru 5</t>
  </si>
  <si>
    <t>Przedmiot do wyboru 6</t>
  </si>
  <si>
    <t>Przedmiot do wyboru 8</t>
  </si>
  <si>
    <t>Przedmiot do wyboru 9</t>
  </si>
  <si>
    <t>Praca magisterska i egzamin dyplomowy</t>
  </si>
  <si>
    <t>Przedmiot do wyboru 7 (hum.-społ.)</t>
  </si>
  <si>
    <t>Przedmiot do wyboru 4 (hum.-społ.)</t>
  </si>
  <si>
    <t xml:space="preserve">Plan studiów zgodny z Uchwałą Senatu UP w Lublinie nr 40/2021-2022 z dnia 22.04.2022 r.  Obowiazuje dla naboru 2023/2024.                   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</si>
</sst>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[$-415]d\ mmmm\ yyyy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/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Font="0" applyAlignment="0"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>
      <alignment/>
      <protection/>
    </xf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8" fillId="34" borderId="11" xfId="56" applyFont="1" applyFill="1" applyBorder="1" applyAlignment="1">
      <alignment horizontal="center" vertical="center"/>
      <protection/>
    </xf>
    <xf numFmtId="0" fontId="8" fillId="34" borderId="11" xfId="56" applyFont="1" applyFill="1" applyBorder="1" applyAlignment="1">
      <alignment horizontal="center" vertical="center" wrapText="1"/>
      <protection/>
    </xf>
    <xf numFmtId="0" fontId="8" fillId="34" borderId="11" xfId="55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5" fillId="0" borderId="15" xfId="53" applyNumberFormat="1" applyFont="1" applyFill="1" applyBorder="1" applyAlignment="1">
      <alignment horizontal="center" vertical="center"/>
      <protection/>
    </xf>
    <xf numFmtId="0" fontId="5" fillId="0" borderId="13" xfId="53" applyNumberFormat="1" applyFont="1" applyFill="1" applyBorder="1" applyAlignment="1">
      <alignment horizontal="center" vertical="center"/>
      <protection/>
    </xf>
    <xf numFmtId="0" fontId="5" fillId="0" borderId="14" xfId="53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5" fillId="0" borderId="19" xfId="53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23" xfId="53" applyNumberFormat="1" applyFont="1" applyFill="1" applyBorder="1" applyAlignment="1">
      <alignment horizontal="center" vertical="center"/>
      <protection/>
    </xf>
    <xf numFmtId="0" fontId="5" fillId="0" borderId="19" xfId="53" applyNumberFormat="1" applyFont="1" applyFill="1" applyBorder="1" applyAlignment="1">
      <alignment horizontal="center" vertical="center"/>
      <protection/>
    </xf>
    <xf numFmtId="0" fontId="5" fillId="0" borderId="24" xfId="53" applyNumberFormat="1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/>
      <protection/>
    </xf>
    <xf numFmtId="0" fontId="5" fillId="0" borderId="25" xfId="53" applyNumberFormat="1" applyFont="1" applyFill="1" applyBorder="1" applyAlignment="1">
      <alignment horizontal="center" vertical="center"/>
      <protection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3" xfId="53" applyNumberFormat="1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1" fontId="5" fillId="0" borderId="11" xfId="53" applyNumberFormat="1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26" xfId="53" applyNumberFormat="1" applyFont="1" applyFill="1" applyBorder="1" applyAlignment="1">
      <alignment horizontal="center" vertical="center"/>
      <protection/>
    </xf>
    <xf numFmtId="0" fontId="5" fillId="0" borderId="26" xfId="53" applyNumberFormat="1" applyFont="1" applyFill="1" applyBorder="1" applyAlignment="1">
      <alignment horizontal="center" vertical="center"/>
      <protection/>
    </xf>
    <xf numFmtId="0" fontId="5" fillId="0" borderId="27" xfId="53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0" xfId="53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right" wrapText="1"/>
    </xf>
    <xf numFmtId="0" fontId="5" fillId="33" borderId="11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/>
      <protection/>
    </xf>
    <xf numFmtId="1" fontId="8" fillId="35" borderId="19" xfId="53" applyNumberFormat="1" applyFont="1" applyFill="1" applyBorder="1" applyAlignment="1">
      <alignment horizontal="center" vertical="center"/>
      <protection/>
    </xf>
    <xf numFmtId="1" fontId="8" fillId="35" borderId="26" xfId="53" applyNumberFormat="1" applyFont="1" applyFill="1" applyBorder="1" applyAlignment="1">
      <alignment horizontal="center"/>
      <protection/>
    </xf>
    <xf numFmtId="1" fontId="8" fillId="35" borderId="19" xfId="53" applyNumberFormat="1" applyFont="1" applyFill="1" applyBorder="1" applyAlignment="1">
      <alignment horizontal="center" vertical="center" textRotation="255"/>
      <protection/>
    </xf>
    <xf numFmtId="1" fontId="8" fillId="35" borderId="25" xfId="53" applyNumberFormat="1" applyFont="1" applyFill="1" applyBorder="1" applyAlignment="1">
      <alignment horizontal="center" vertical="center"/>
      <protection/>
    </xf>
    <xf numFmtId="0" fontId="8" fillId="35" borderId="11" xfId="53" applyNumberFormat="1" applyFont="1" applyFill="1" applyBorder="1" applyAlignment="1">
      <alignment horizontal="center" vertical="center"/>
      <protection/>
    </xf>
    <xf numFmtId="1" fontId="6" fillId="34" borderId="31" xfId="53" applyNumberFormat="1" applyFont="1" applyFill="1" applyBorder="1" applyAlignment="1">
      <alignment horizontal="center" vertical="center"/>
      <protection/>
    </xf>
    <xf numFmtId="0" fontId="6" fillId="34" borderId="31" xfId="53" applyFont="1" applyFill="1" applyBorder="1" applyAlignment="1">
      <alignment horizontal="center" vertical="center"/>
      <protection/>
    </xf>
    <xf numFmtId="0" fontId="6" fillId="34" borderId="31" xfId="53" applyNumberFormat="1" applyFont="1" applyFill="1" applyBorder="1" applyAlignment="1">
      <alignment horizontal="center" vertical="center"/>
      <protection/>
    </xf>
    <xf numFmtId="0" fontId="6" fillId="34" borderId="32" xfId="53" applyNumberFormat="1" applyFont="1" applyFill="1" applyBorder="1" applyAlignment="1">
      <alignment horizontal="center" vertical="center"/>
      <protection/>
    </xf>
    <xf numFmtId="0" fontId="6" fillId="34" borderId="33" xfId="53" applyFont="1" applyFill="1" applyBorder="1" applyAlignment="1">
      <alignment vertical="center"/>
      <protection/>
    </xf>
    <xf numFmtId="0" fontId="6" fillId="34" borderId="33" xfId="53" applyNumberFormat="1" applyFont="1" applyFill="1" applyBorder="1" applyAlignment="1">
      <alignment vertical="center"/>
      <protection/>
    </xf>
    <xf numFmtId="0" fontId="6" fillId="34" borderId="34" xfId="53" applyNumberFormat="1" applyFont="1" applyFill="1" applyBorder="1" applyAlignment="1">
      <alignment vertical="center"/>
      <protection/>
    </xf>
    <xf numFmtId="1" fontId="8" fillId="36" borderId="19" xfId="53" applyNumberFormat="1" applyFont="1" applyFill="1" applyBorder="1" applyAlignment="1">
      <alignment horizontal="center" vertical="center"/>
      <protection/>
    </xf>
    <xf numFmtId="0" fontId="8" fillId="36" borderId="19" xfId="53" applyFont="1" applyFill="1" applyBorder="1" applyAlignment="1">
      <alignment horizontal="center" vertical="center"/>
      <protection/>
    </xf>
    <xf numFmtId="167" fontId="8" fillId="36" borderId="19" xfId="42" applyNumberFormat="1" applyFont="1" applyFill="1" applyBorder="1" applyAlignment="1">
      <alignment horizontal="center" vertical="center"/>
    </xf>
    <xf numFmtId="0" fontId="8" fillId="36" borderId="19" xfId="53" applyNumberFormat="1" applyFont="1" applyFill="1" applyBorder="1" applyAlignment="1">
      <alignment horizontal="center" vertical="center"/>
      <protection/>
    </xf>
    <xf numFmtId="0" fontId="7" fillId="37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right" vertical="top" wrapText="1"/>
    </xf>
    <xf numFmtId="0" fontId="8" fillId="33" borderId="36" xfId="53" applyFont="1" applyFill="1" applyBorder="1" applyAlignment="1">
      <alignment horizontal="right" vertical="center" wrapText="1"/>
      <protection/>
    </xf>
    <xf numFmtId="0" fontId="4" fillId="34" borderId="37" xfId="53" applyFont="1" applyFill="1" applyBorder="1" applyAlignment="1">
      <alignment horizontal="left" vertical="center" wrapText="1"/>
      <protection/>
    </xf>
    <xf numFmtId="0" fontId="5" fillId="0" borderId="2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9" xfId="0" applyFont="1" applyFill="1" applyBorder="1" applyAlignment="1">
      <alignment horizontal="right" wrapText="1"/>
    </xf>
    <xf numFmtId="0" fontId="5" fillId="0" borderId="39" xfId="0" applyFont="1" applyFill="1" applyBorder="1" applyAlignment="1">
      <alignment horizontal="left" wrapText="1"/>
    </xf>
    <xf numFmtId="0" fontId="8" fillId="33" borderId="12" xfId="53" applyFont="1" applyFill="1" applyBorder="1" applyAlignment="1">
      <alignment horizontal="right" vertical="center" wrapText="1"/>
      <protection/>
    </xf>
    <xf numFmtId="0" fontId="4" fillId="34" borderId="4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wrapText="1"/>
    </xf>
    <xf numFmtId="0" fontId="7" fillId="0" borderId="36" xfId="53" applyFont="1" applyFill="1" applyBorder="1" applyAlignment="1">
      <alignment horizontal="right" vertical="center" wrapText="1"/>
      <protection/>
    </xf>
    <xf numFmtId="0" fontId="8" fillId="0" borderId="36" xfId="53" applyFont="1" applyFill="1" applyBorder="1" applyAlignment="1">
      <alignment horizontal="right" vertical="center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" fontId="5" fillId="33" borderId="13" xfId="0" applyNumberFormat="1" applyFont="1" applyFill="1" applyBorder="1" applyAlignment="1">
      <alignment horizontal="center"/>
    </xf>
    <xf numFmtId="0" fontId="5" fillId="33" borderId="13" xfId="53" applyFont="1" applyFill="1" applyBorder="1" applyAlignment="1">
      <alignment horizontal="center" vertical="center"/>
      <protection/>
    </xf>
    <xf numFmtId="1" fontId="5" fillId="33" borderId="43" xfId="53" applyNumberFormat="1" applyFont="1" applyFill="1" applyBorder="1" applyAlignment="1">
      <alignment horizontal="center" vertical="center"/>
      <protection/>
    </xf>
    <xf numFmtId="1" fontId="5" fillId="33" borderId="19" xfId="0" applyNumberFormat="1" applyFont="1" applyFill="1" applyBorder="1" applyAlignment="1">
      <alignment horizontal="center"/>
    </xf>
    <xf numFmtId="0" fontId="5" fillId="33" borderId="19" xfId="53" applyFont="1" applyFill="1" applyBorder="1" applyAlignment="1">
      <alignment horizontal="center" vertical="center"/>
      <protection/>
    </xf>
    <xf numFmtId="1" fontId="5" fillId="33" borderId="25" xfId="53" applyNumberFormat="1" applyFont="1" applyFill="1" applyBorder="1" applyAlignment="1">
      <alignment horizontal="center" vertical="center"/>
      <protection/>
    </xf>
    <xf numFmtId="1" fontId="5" fillId="33" borderId="23" xfId="0" applyNumberFormat="1" applyFont="1" applyFill="1" applyBorder="1" applyAlignment="1">
      <alignment horizontal="center"/>
    </xf>
    <xf numFmtId="1" fontId="5" fillId="33" borderId="19" xfId="53" applyNumberFormat="1" applyFont="1" applyFill="1" applyBorder="1" applyAlignment="1">
      <alignment horizontal="center" vertical="center"/>
      <protection/>
    </xf>
    <xf numFmtId="1" fontId="5" fillId="33" borderId="13" xfId="0" applyNumberFormat="1" applyFont="1" applyFill="1" applyBorder="1" applyAlignment="1">
      <alignment horizontal="center" vertical="center"/>
    </xf>
    <xf numFmtId="1" fontId="5" fillId="33" borderId="13" xfId="53" applyNumberFormat="1" applyFont="1" applyFill="1" applyBorder="1" applyAlignment="1">
      <alignment horizontal="center" vertical="center"/>
      <protection/>
    </xf>
    <xf numFmtId="1" fontId="5" fillId="33" borderId="23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/>
    </xf>
    <xf numFmtId="0" fontId="5" fillId="33" borderId="11" xfId="53" applyFont="1" applyFill="1" applyBorder="1" applyAlignment="1">
      <alignment horizontal="center" vertical="center"/>
      <protection/>
    </xf>
    <xf numFmtId="1" fontId="5" fillId="33" borderId="11" xfId="53" applyNumberFormat="1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/>
    </xf>
    <xf numFmtId="1" fontId="8" fillId="33" borderId="19" xfId="53" applyNumberFormat="1" applyFont="1" applyFill="1" applyBorder="1" applyAlignment="1">
      <alignment horizontal="center" vertical="center"/>
      <protection/>
    </xf>
    <xf numFmtId="0" fontId="8" fillId="33" borderId="19" xfId="53" applyFont="1" applyFill="1" applyBorder="1" applyAlignment="1">
      <alignment horizontal="center" vertical="center"/>
      <protection/>
    </xf>
    <xf numFmtId="1" fontId="6" fillId="33" borderId="31" xfId="53" applyNumberFormat="1" applyFont="1" applyFill="1" applyBorder="1" applyAlignment="1">
      <alignment horizontal="center" vertical="center"/>
      <protection/>
    </xf>
    <xf numFmtId="0" fontId="6" fillId="33" borderId="31" xfId="53" applyFont="1" applyFill="1" applyBorder="1" applyAlignment="1">
      <alignment horizontal="center" vertical="center"/>
      <protection/>
    </xf>
    <xf numFmtId="1" fontId="5" fillId="33" borderId="29" xfId="0" applyNumberFormat="1" applyFont="1" applyFill="1" applyBorder="1" applyAlignment="1">
      <alignment horizontal="center"/>
    </xf>
    <xf numFmtId="0" fontId="5" fillId="33" borderId="26" xfId="53" applyFont="1" applyFill="1" applyBorder="1" applyAlignment="1">
      <alignment horizontal="center" vertical="center"/>
      <protection/>
    </xf>
    <xf numFmtId="1" fontId="5" fillId="33" borderId="26" xfId="53" applyNumberFormat="1" applyFont="1" applyFill="1" applyBorder="1" applyAlignment="1">
      <alignment horizontal="center" vertical="center"/>
      <protection/>
    </xf>
    <xf numFmtId="1" fontId="5" fillId="33" borderId="39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5" fillId="33" borderId="15" xfId="53" applyFont="1" applyFill="1" applyBorder="1" applyAlignment="1">
      <alignment horizontal="center" vertical="center"/>
      <protection/>
    </xf>
    <xf numFmtId="0" fontId="5" fillId="33" borderId="23" xfId="53" applyFont="1" applyFill="1" applyBorder="1" applyAlignment="1">
      <alignment horizontal="center" vertical="center"/>
      <protection/>
    </xf>
    <xf numFmtId="1" fontId="5" fillId="33" borderId="26" xfId="0" applyNumberFormat="1" applyFont="1" applyFill="1" applyBorder="1" applyAlignment="1">
      <alignment horizontal="center"/>
    </xf>
    <xf numFmtId="1" fontId="5" fillId="33" borderId="27" xfId="53" applyNumberFormat="1" applyFont="1" applyFill="1" applyBorder="1" applyAlignment="1">
      <alignment horizontal="center" vertical="center"/>
      <protection/>
    </xf>
    <xf numFmtId="0" fontId="5" fillId="33" borderId="44" xfId="53" applyFont="1" applyFill="1" applyBorder="1" applyAlignment="1">
      <alignment horizontal="center" vertical="center"/>
      <protection/>
    </xf>
    <xf numFmtId="1" fontId="5" fillId="33" borderId="21" xfId="53" applyNumberFormat="1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vertical="center"/>
      <protection/>
    </xf>
    <xf numFmtId="0" fontId="5" fillId="33" borderId="14" xfId="53" applyNumberFormat="1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right" wrapText="1"/>
    </xf>
    <xf numFmtId="0" fontId="5" fillId="33" borderId="36" xfId="0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center"/>
    </xf>
    <xf numFmtId="0" fontId="5" fillId="33" borderId="19" xfId="53" applyNumberFormat="1" applyFont="1" applyFill="1" applyBorder="1" applyAlignment="1">
      <alignment horizontal="center" vertical="center"/>
      <protection/>
    </xf>
    <xf numFmtId="0" fontId="5" fillId="33" borderId="24" xfId="53" applyNumberFormat="1" applyFont="1" applyFill="1" applyBorder="1" applyAlignment="1">
      <alignment horizontal="center" vertical="center"/>
      <protection/>
    </xf>
    <xf numFmtId="0" fontId="5" fillId="33" borderId="45" xfId="0" applyFont="1" applyFill="1" applyBorder="1" applyAlignment="1">
      <alignment wrapText="1"/>
    </xf>
    <xf numFmtId="0" fontId="5" fillId="33" borderId="39" xfId="53" applyFont="1" applyFill="1" applyBorder="1" applyAlignment="1">
      <alignment horizontal="center" vertical="center"/>
      <protection/>
    </xf>
    <xf numFmtId="1" fontId="5" fillId="33" borderId="39" xfId="53" applyNumberFormat="1" applyFont="1" applyFill="1" applyBorder="1" applyAlignment="1">
      <alignment horizontal="center" vertical="center"/>
      <protection/>
    </xf>
    <xf numFmtId="1" fontId="5" fillId="33" borderId="15" xfId="53" applyNumberFormat="1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right" wrapText="1"/>
    </xf>
    <xf numFmtId="1" fontId="5" fillId="33" borderId="23" xfId="53" applyNumberFormat="1" applyFont="1" applyFill="1" applyBorder="1" applyAlignment="1">
      <alignment horizontal="center" vertical="center"/>
      <protection/>
    </xf>
    <xf numFmtId="0" fontId="5" fillId="33" borderId="39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wrapText="1"/>
    </xf>
    <xf numFmtId="0" fontId="6" fillId="34" borderId="31" xfId="53" applyFont="1" applyFill="1" applyBorder="1" applyAlignment="1">
      <alignment vertical="center"/>
      <protection/>
    </xf>
    <xf numFmtId="1" fontId="6" fillId="34" borderId="33" xfId="53" applyNumberFormat="1" applyFont="1" applyFill="1" applyBorder="1" applyAlignment="1">
      <alignment vertical="center"/>
      <protection/>
    </xf>
    <xf numFmtId="167" fontId="8" fillId="36" borderId="24" xfId="53" applyNumberFormat="1" applyFont="1" applyFill="1" applyBorder="1" applyAlignment="1">
      <alignment horizontal="center" vertical="center"/>
      <protection/>
    </xf>
    <xf numFmtId="167" fontId="8" fillId="36" borderId="19" xfId="53" applyNumberFormat="1" applyFont="1" applyFill="1" applyBorder="1" applyAlignment="1">
      <alignment horizontal="center" vertical="center"/>
      <protection/>
    </xf>
    <xf numFmtId="0" fontId="5" fillId="33" borderId="11" xfId="54" applyFont="1" applyFill="1" applyBorder="1" applyAlignment="1">
      <alignment horizontal="left" vertical="center"/>
      <protection/>
    </xf>
    <xf numFmtId="0" fontId="5" fillId="33" borderId="11" xfId="54" applyFont="1" applyFill="1" applyBorder="1" applyAlignment="1">
      <alignment horizontal="center" vertical="top" wrapText="1"/>
      <protection/>
    </xf>
    <xf numFmtId="0" fontId="5" fillId="33" borderId="11" xfId="54" applyFont="1" applyFill="1" applyBorder="1" applyAlignment="1">
      <alignment horizontal="left" vertical="top" wrapText="1"/>
      <protection/>
    </xf>
    <xf numFmtId="167" fontId="8" fillId="33" borderId="11" xfId="54" applyNumberFormat="1" applyFont="1" applyFill="1" applyBorder="1" applyAlignment="1">
      <alignment horizontal="center" vertical="center"/>
      <protection/>
    </xf>
    <xf numFmtId="0" fontId="5" fillId="33" borderId="11" xfId="54" applyFont="1" applyFill="1" applyBorder="1" applyAlignment="1">
      <alignment horizontal="left" vertical="center" wrapText="1"/>
      <protection/>
    </xf>
    <xf numFmtId="0" fontId="5" fillId="33" borderId="11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/>
      <protection/>
    </xf>
    <xf numFmtId="167" fontId="5" fillId="33" borderId="11" xfId="54" applyNumberFormat="1" applyFont="1" applyFill="1" applyBorder="1" applyAlignment="1">
      <alignment horizontal="center"/>
      <protection/>
    </xf>
    <xf numFmtId="0" fontId="0" fillId="33" borderId="11" xfId="54" applyFill="1" applyBorder="1">
      <alignment/>
      <protection/>
    </xf>
    <xf numFmtId="0" fontId="8" fillId="33" borderId="11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/>
      <protection/>
    </xf>
    <xf numFmtId="1" fontId="8" fillId="33" borderId="46" xfId="53" applyNumberFormat="1" applyFont="1" applyFill="1" applyBorder="1" applyAlignment="1">
      <alignment horizontal="right" vertical="center" wrapText="1"/>
      <protection/>
    </xf>
    <xf numFmtId="1" fontId="5" fillId="33" borderId="11" xfId="53" applyNumberFormat="1" applyFont="1" applyFill="1" applyBorder="1" applyAlignment="1">
      <alignment vertical="center"/>
      <protection/>
    </xf>
    <xf numFmtId="1" fontId="5" fillId="33" borderId="44" xfId="53" applyNumberFormat="1" applyFont="1" applyFill="1" applyBorder="1" applyAlignment="1">
      <alignment horizontal="center" vertical="center"/>
      <protection/>
    </xf>
    <xf numFmtId="167" fontId="5" fillId="33" borderId="21" xfId="53" applyNumberFormat="1" applyFont="1" applyFill="1" applyBorder="1" applyAlignment="1">
      <alignment horizontal="center" vertical="center"/>
      <protection/>
    </xf>
    <xf numFmtId="167" fontId="5" fillId="33" borderId="47" xfId="53" applyNumberFormat="1" applyFont="1" applyFill="1" applyBorder="1" applyAlignment="1">
      <alignment horizontal="center" vertical="center"/>
      <protection/>
    </xf>
    <xf numFmtId="0" fontId="5" fillId="33" borderId="11" xfId="53" applyNumberFormat="1" applyFont="1" applyFill="1" applyBorder="1" applyAlignment="1">
      <alignment horizontal="center" vertical="center"/>
      <protection/>
    </xf>
    <xf numFmtId="1" fontId="0" fillId="33" borderId="48" xfId="54" applyNumberFormat="1" applyFill="1" applyBorder="1" applyAlignment="1">
      <alignment horizontal="center"/>
      <protection/>
    </xf>
    <xf numFmtId="1" fontId="0" fillId="33" borderId="49" xfId="54" applyNumberFormat="1" applyFill="1" applyBorder="1" applyAlignment="1">
      <alignment horizontal="center"/>
      <protection/>
    </xf>
    <xf numFmtId="1" fontId="0" fillId="33" borderId="50" xfId="54" applyNumberForma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 wrapText="1"/>
    </xf>
    <xf numFmtId="0" fontId="8" fillId="34" borderId="51" xfId="53" applyFont="1" applyFill="1" applyBorder="1" applyAlignment="1">
      <alignment horizontal="left" vertical="center"/>
      <protection/>
    </xf>
    <xf numFmtId="0" fontId="8" fillId="34" borderId="52" xfId="53" applyFont="1" applyFill="1" applyBorder="1" applyAlignment="1">
      <alignment horizontal="left" vertical="center"/>
      <protection/>
    </xf>
    <xf numFmtId="0" fontId="8" fillId="34" borderId="53" xfId="53" applyFont="1" applyFill="1" applyBorder="1" applyAlignment="1">
      <alignment horizontal="left" vertical="center"/>
      <protection/>
    </xf>
    <xf numFmtId="1" fontId="7" fillId="0" borderId="54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0" fillId="33" borderId="51" xfId="54" applyFill="1" applyBorder="1" applyAlignment="1">
      <alignment horizontal="center"/>
      <protection/>
    </xf>
    <xf numFmtId="0" fontId="0" fillId="33" borderId="52" xfId="54" applyFill="1" applyBorder="1" applyAlignment="1">
      <alignment horizontal="center"/>
      <protection/>
    </xf>
    <xf numFmtId="0" fontId="0" fillId="33" borderId="53" xfId="54" applyFill="1" applyBorder="1" applyAlignment="1">
      <alignment horizontal="center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5" xfId="56"/>
    <cellStyle name="Normalny 6" xfId="57"/>
    <cellStyle name="Obliczenia" xfId="58"/>
    <cellStyle name="Followed Hyperlink" xfId="59"/>
    <cellStyle name="Percent" xfId="60"/>
    <cellStyle name="Styl 1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67"/>
  <sheetViews>
    <sheetView tabSelected="1" view="pageBreakPreview" zoomScale="95" zoomScaleNormal="95" zoomScaleSheetLayoutView="95" workbookViewId="0" topLeftCell="A1">
      <selection activeCell="F6" sqref="F6"/>
    </sheetView>
  </sheetViews>
  <sheetFormatPr defaultColWidth="9.140625" defaultRowHeight="12.75"/>
  <cols>
    <col min="1" max="1" width="43.421875" style="1" customWidth="1"/>
    <col min="2" max="2" width="7.57421875" style="0" customWidth="1"/>
    <col min="3" max="3" width="7.8515625" style="0" customWidth="1"/>
    <col min="4" max="4" width="10.421875" style="0" customWidth="1"/>
    <col min="5" max="5" width="9.7109375" style="0" customWidth="1"/>
    <col min="6" max="6" width="10.8515625" style="0" customWidth="1"/>
    <col min="7" max="7" width="10.140625" style="0" customWidth="1"/>
    <col min="8" max="8" width="10.00390625" style="0" customWidth="1"/>
    <col min="9" max="9" width="12.140625" style="0" customWidth="1"/>
    <col min="10" max="10" width="9.7109375" style="0" customWidth="1"/>
    <col min="11" max="11" width="6.7109375" style="3" hidden="1" customWidth="1"/>
    <col min="12" max="12" width="9.140625" style="3" hidden="1" customWidth="1"/>
  </cols>
  <sheetData>
    <row r="1" spans="1:12" ht="30.75" customHeight="1">
      <c r="A1" s="171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94"/>
      <c r="L1" s="95"/>
    </row>
    <row r="2" spans="1:12" ht="17.25" customHeight="1">
      <c r="A2" s="176" t="s">
        <v>61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34.5" customHeight="1">
      <c r="A3" s="175" t="s">
        <v>74</v>
      </c>
      <c r="B3" s="175"/>
      <c r="C3" s="175"/>
      <c r="D3" s="175"/>
      <c r="E3" s="175"/>
      <c r="F3" s="175"/>
      <c r="G3" s="175"/>
      <c r="H3" s="175"/>
      <c r="I3" s="175"/>
      <c r="J3" s="175"/>
      <c r="K3" s="10"/>
      <c r="L3" s="10"/>
    </row>
    <row r="4" spans="1:10" ht="72" customHeight="1">
      <c r="A4" s="75" t="s">
        <v>0</v>
      </c>
      <c r="B4" s="15" t="s">
        <v>1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7" t="s">
        <v>27</v>
      </c>
      <c r="J4" s="17" t="s">
        <v>28</v>
      </c>
    </row>
    <row r="5" spans="1:10" ht="15">
      <c r="A5" s="172" t="s">
        <v>5</v>
      </c>
      <c r="B5" s="173"/>
      <c r="C5" s="173"/>
      <c r="D5" s="173"/>
      <c r="E5" s="173"/>
      <c r="F5" s="173"/>
      <c r="G5" s="173"/>
      <c r="H5" s="173"/>
      <c r="I5" s="173"/>
      <c r="J5" s="174"/>
    </row>
    <row r="6" spans="1:12" ht="16.5" customHeight="1">
      <c r="A6" s="76" t="s">
        <v>11</v>
      </c>
      <c r="B6" s="96">
        <v>2</v>
      </c>
      <c r="C6" s="97" t="s">
        <v>3</v>
      </c>
      <c r="D6" s="98">
        <v>30</v>
      </c>
      <c r="E6" s="19"/>
      <c r="F6" s="20"/>
      <c r="G6" s="21">
        <v>30</v>
      </c>
      <c r="H6" s="22"/>
      <c r="I6" s="23">
        <f>ROUNDUP(E6/15,0)</f>
        <v>0</v>
      </c>
      <c r="J6" s="24">
        <f>ROUNDUP((F6+G6+H6)/15,0)</f>
        <v>2</v>
      </c>
      <c r="L6" s="8"/>
    </row>
    <row r="7" spans="1:12" ht="16.5" customHeight="1">
      <c r="A7" s="76" t="s">
        <v>39</v>
      </c>
      <c r="B7" s="96">
        <v>4</v>
      </c>
      <c r="C7" s="97" t="s">
        <v>3</v>
      </c>
      <c r="D7" s="98">
        <v>45</v>
      </c>
      <c r="E7" s="25"/>
      <c r="F7" s="26">
        <v>15</v>
      </c>
      <c r="G7" s="27">
        <v>25</v>
      </c>
      <c r="H7" s="22">
        <v>5</v>
      </c>
      <c r="I7" s="23">
        <v>0</v>
      </c>
      <c r="J7" s="24">
        <v>3</v>
      </c>
      <c r="L7" s="8"/>
    </row>
    <row r="8" spans="1:10" ht="16.5" customHeight="1">
      <c r="A8" s="77" t="s">
        <v>40</v>
      </c>
      <c r="B8" s="99">
        <v>4</v>
      </c>
      <c r="C8" s="100" t="s">
        <v>3</v>
      </c>
      <c r="D8" s="101">
        <v>45</v>
      </c>
      <c r="E8" s="30"/>
      <c r="F8" s="31">
        <v>15</v>
      </c>
      <c r="G8" s="32">
        <v>25</v>
      </c>
      <c r="H8" s="33">
        <v>5</v>
      </c>
      <c r="I8" s="34">
        <f>ROUNDUP(E8/15,0)</f>
        <v>0</v>
      </c>
      <c r="J8" s="35">
        <v>3</v>
      </c>
    </row>
    <row r="9" spans="1:10" ht="16.5" customHeight="1">
      <c r="A9" s="42" t="s">
        <v>42</v>
      </c>
      <c r="B9" s="102">
        <v>3</v>
      </c>
      <c r="C9" s="100" t="s">
        <v>2</v>
      </c>
      <c r="D9" s="103">
        <v>35</v>
      </c>
      <c r="E9" s="36">
        <v>15</v>
      </c>
      <c r="F9" s="36">
        <v>10</v>
      </c>
      <c r="G9" s="34">
        <v>10</v>
      </c>
      <c r="H9" s="36"/>
      <c r="I9" s="34">
        <v>1</v>
      </c>
      <c r="J9" s="54">
        <v>1.33</v>
      </c>
    </row>
    <row r="10" spans="1:10" ht="16.5" customHeight="1">
      <c r="A10" s="42" t="s">
        <v>13</v>
      </c>
      <c r="B10" s="102">
        <v>1</v>
      </c>
      <c r="C10" s="100" t="s">
        <v>3</v>
      </c>
      <c r="D10" s="103">
        <v>15</v>
      </c>
      <c r="E10" s="36">
        <v>10</v>
      </c>
      <c r="F10" s="36">
        <v>5</v>
      </c>
      <c r="G10" s="34"/>
      <c r="H10" s="36"/>
      <c r="I10" s="37">
        <v>0.66</v>
      </c>
      <c r="J10" s="44">
        <v>0.33</v>
      </c>
    </row>
    <row r="11" spans="1:10" ht="26.25" customHeight="1">
      <c r="A11" s="129" t="s">
        <v>64</v>
      </c>
      <c r="B11" s="104">
        <v>1</v>
      </c>
      <c r="C11" s="97" t="s">
        <v>3</v>
      </c>
      <c r="D11" s="105">
        <v>15</v>
      </c>
      <c r="E11" s="130">
        <v>15</v>
      </c>
      <c r="F11" s="130"/>
      <c r="G11" s="130"/>
      <c r="H11" s="105"/>
      <c r="I11" s="131">
        <v>1</v>
      </c>
      <c r="J11" s="132">
        <v>0</v>
      </c>
    </row>
    <row r="12" spans="1:10" ht="16.5" customHeight="1">
      <c r="A12" s="133" t="s">
        <v>30</v>
      </c>
      <c r="B12" s="104"/>
      <c r="C12" s="97"/>
      <c r="D12" s="105"/>
      <c r="E12" s="130"/>
      <c r="F12" s="130"/>
      <c r="G12" s="130"/>
      <c r="H12" s="105"/>
      <c r="I12" s="131"/>
      <c r="J12" s="132"/>
    </row>
    <row r="13" spans="1:10" ht="16.5" customHeight="1">
      <c r="A13" s="134" t="s">
        <v>32</v>
      </c>
      <c r="B13" s="99"/>
      <c r="C13" s="100"/>
      <c r="D13" s="103"/>
      <c r="E13" s="135"/>
      <c r="F13" s="135"/>
      <c r="G13" s="135"/>
      <c r="H13" s="103"/>
      <c r="I13" s="136"/>
      <c r="J13" s="137"/>
    </row>
    <row r="14" spans="1:10" ht="20.25" customHeight="1">
      <c r="A14" s="79" t="s">
        <v>65</v>
      </c>
      <c r="B14" s="106">
        <v>3</v>
      </c>
      <c r="C14" s="100" t="s">
        <v>3</v>
      </c>
      <c r="D14" s="103">
        <v>35</v>
      </c>
      <c r="E14" s="36">
        <v>15</v>
      </c>
      <c r="F14" s="36">
        <v>10</v>
      </c>
      <c r="G14" s="36">
        <v>10</v>
      </c>
      <c r="H14" s="36"/>
      <c r="I14" s="34">
        <v>1</v>
      </c>
      <c r="J14" s="35">
        <v>1.33</v>
      </c>
    </row>
    <row r="15" spans="1:13" ht="16.5" customHeight="1">
      <c r="A15" s="80" t="s">
        <v>49</v>
      </c>
      <c r="B15" s="107"/>
      <c r="C15" s="100"/>
      <c r="D15" s="103"/>
      <c r="E15" s="36"/>
      <c r="F15" s="36"/>
      <c r="G15" s="36"/>
      <c r="H15" s="36"/>
      <c r="I15" s="34"/>
      <c r="J15" s="35"/>
      <c r="M15" s="2"/>
    </row>
    <row r="16" spans="1:13" ht="16.5" customHeight="1">
      <c r="A16" s="55" t="s">
        <v>50</v>
      </c>
      <c r="B16" s="107"/>
      <c r="C16" s="100"/>
      <c r="D16" s="103"/>
      <c r="E16" s="36"/>
      <c r="F16" s="36"/>
      <c r="G16" s="36"/>
      <c r="H16" s="36"/>
      <c r="I16" s="34"/>
      <c r="J16" s="35"/>
      <c r="M16" s="2"/>
    </row>
    <row r="17" spans="1:13" ht="16.5" customHeight="1">
      <c r="A17" s="55" t="s">
        <v>15</v>
      </c>
      <c r="B17" s="107"/>
      <c r="C17" s="100"/>
      <c r="D17" s="103"/>
      <c r="E17" s="36"/>
      <c r="F17" s="36"/>
      <c r="G17" s="36"/>
      <c r="H17" s="36"/>
      <c r="I17" s="34"/>
      <c r="J17" s="35"/>
      <c r="M17" s="2"/>
    </row>
    <row r="18" spans="1:10" ht="19.5" customHeight="1">
      <c r="A18" s="81" t="s">
        <v>66</v>
      </c>
      <c r="B18" s="108">
        <v>2</v>
      </c>
      <c r="C18" s="100" t="s">
        <v>3</v>
      </c>
      <c r="D18" s="103">
        <v>30</v>
      </c>
      <c r="E18" s="40">
        <v>15</v>
      </c>
      <c r="F18" s="41">
        <v>15</v>
      </c>
      <c r="G18" s="41"/>
      <c r="H18" s="36"/>
      <c r="I18" s="34">
        <f>ROUNDUP(E18/15,0)</f>
        <v>1</v>
      </c>
      <c r="J18" s="35">
        <f>ROUNDUP((F18+G18+H18)/15,0)</f>
        <v>1</v>
      </c>
    </row>
    <row r="19" spans="1:13" ht="16.5" customHeight="1">
      <c r="A19" s="78" t="s">
        <v>33</v>
      </c>
      <c r="B19" s="109"/>
      <c r="C19" s="100"/>
      <c r="D19" s="103"/>
      <c r="E19" s="40"/>
      <c r="F19" s="41"/>
      <c r="G19" s="41"/>
      <c r="H19" s="36"/>
      <c r="I19" s="34"/>
      <c r="J19" s="35"/>
      <c r="K19" s="12"/>
      <c r="L19" s="12"/>
      <c r="M19" s="13"/>
    </row>
    <row r="20" spans="1:13" ht="16.5" customHeight="1">
      <c r="A20" s="82" t="s">
        <v>16</v>
      </c>
      <c r="B20" s="108"/>
      <c r="C20" s="100"/>
      <c r="D20" s="103"/>
      <c r="E20" s="40"/>
      <c r="F20" s="41"/>
      <c r="G20" s="41"/>
      <c r="H20" s="36"/>
      <c r="I20" s="34"/>
      <c r="J20" s="54"/>
      <c r="K20" s="12"/>
      <c r="L20" s="12"/>
      <c r="M20" s="13"/>
    </row>
    <row r="21" spans="1:13" ht="16.5" customHeight="1">
      <c r="A21" s="42" t="s">
        <v>14</v>
      </c>
      <c r="B21" s="110">
        <v>1</v>
      </c>
      <c r="C21" s="111" t="s">
        <v>3</v>
      </c>
      <c r="D21" s="112">
        <v>15</v>
      </c>
      <c r="E21" s="18">
        <v>5</v>
      </c>
      <c r="F21" s="18"/>
      <c r="G21" s="18"/>
      <c r="H21" s="43">
        <v>10</v>
      </c>
      <c r="I21" s="44">
        <v>0.33</v>
      </c>
      <c r="J21" s="44">
        <v>0.66</v>
      </c>
      <c r="K21" s="12"/>
      <c r="L21" s="12"/>
      <c r="M21" s="14"/>
    </row>
    <row r="22" spans="1:10" ht="14.25">
      <c r="A22" s="42" t="s">
        <v>31</v>
      </c>
      <c r="B22" s="113">
        <v>5</v>
      </c>
      <c r="C22" s="113" t="s">
        <v>2</v>
      </c>
      <c r="D22" s="113">
        <v>60</v>
      </c>
      <c r="E22" s="18">
        <v>15</v>
      </c>
      <c r="F22" s="18">
        <v>15</v>
      </c>
      <c r="G22" s="18">
        <v>25</v>
      </c>
      <c r="H22" s="18">
        <v>5</v>
      </c>
      <c r="I22" s="45">
        <v>1</v>
      </c>
      <c r="J22" s="45">
        <v>3</v>
      </c>
    </row>
    <row r="23" spans="1:10" ht="16.5" customHeight="1">
      <c r="A23" s="76" t="s">
        <v>41</v>
      </c>
      <c r="B23" s="96">
        <v>3</v>
      </c>
      <c r="C23" s="97" t="s">
        <v>2</v>
      </c>
      <c r="D23" s="105">
        <v>35</v>
      </c>
      <c r="E23" s="39">
        <v>15</v>
      </c>
      <c r="F23" s="39">
        <v>10</v>
      </c>
      <c r="G23" s="23">
        <v>10</v>
      </c>
      <c r="H23" s="39"/>
      <c r="I23" s="23">
        <f>ROUNDUP(E23/15,0)</f>
        <v>1</v>
      </c>
      <c r="J23" s="24">
        <v>1.33</v>
      </c>
    </row>
    <row r="24" spans="1:10" ht="18" customHeight="1">
      <c r="A24" s="83" t="s">
        <v>4</v>
      </c>
      <c r="B24" s="114">
        <f>SUM(B6:B23)</f>
        <v>29</v>
      </c>
      <c r="C24" s="115">
        <v>3</v>
      </c>
      <c r="D24" s="114">
        <f>SUM(D6:D23)</f>
        <v>360</v>
      </c>
      <c r="E24" s="71">
        <f>SUM(E9:E23)</f>
        <v>105</v>
      </c>
      <c r="F24" s="71">
        <f>SUM(F7:F23)</f>
        <v>95</v>
      </c>
      <c r="G24" s="71">
        <f>SUM(G6:G23)</f>
        <v>135</v>
      </c>
      <c r="H24" s="71">
        <v>25</v>
      </c>
      <c r="I24" s="73">
        <f>SUM(I6:I23)</f>
        <v>6.99</v>
      </c>
      <c r="J24" s="148">
        <f>SUM(J6:J23)</f>
        <v>16.98</v>
      </c>
    </row>
    <row r="25" spans="1:10" ht="15">
      <c r="A25" s="84" t="s">
        <v>6</v>
      </c>
      <c r="B25" s="116"/>
      <c r="C25" s="117"/>
      <c r="D25" s="116"/>
      <c r="E25" s="64"/>
      <c r="F25" s="65"/>
      <c r="G25" s="65"/>
      <c r="H25" s="65"/>
      <c r="I25" s="66"/>
      <c r="J25" s="67"/>
    </row>
    <row r="26" spans="1:10" ht="16.5" customHeight="1">
      <c r="A26" s="42" t="s">
        <v>38</v>
      </c>
      <c r="B26" s="102">
        <v>5</v>
      </c>
      <c r="C26" s="100" t="s">
        <v>2</v>
      </c>
      <c r="D26" s="103">
        <v>60</v>
      </c>
      <c r="E26" s="36">
        <v>30</v>
      </c>
      <c r="F26" s="36">
        <v>20</v>
      </c>
      <c r="G26" s="34">
        <v>10</v>
      </c>
      <c r="H26" s="36"/>
      <c r="I26" s="34">
        <v>2</v>
      </c>
      <c r="J26" s="35">
        <v>2</v>
      </c>
    </row>
    <row r="27" spans="1:10" ht="16.5" customHeight="1">
      <c r="A27" s="77" t="s">
        <v>44</v>
      </c>
      <c r="B27" s="99">
        <v>3</v>
      </c>
      <c r="C27" s="100" t="s">
        <v>2</v>
      </c>
      <c r="D27" s="103">
        <v>30</v>
      </c>
      <c r="E27" s="46">
        <v>15</v>
      </c>
      <c r="F27" s="46">
        <v>10</v>
      </c>
      <c r="G27" s="46">
        <v>5</v>
      </c>
      <c r="H27" s="36"/>
      <c r="I27" s="34">
        <f>ROUNDUP(E27/15,0)</f>
        <v>1</v>
      </c>
      <c r="J27" s="54">
        <f>ROUNDUP((F27+G27+H27)/15,0)</f>
        <v>1</v>
      </c>
    </row>
    <row r="28" spans="1:11" ht="16.5" customHeight="1">
      <c r="A28" s="85" t="s">
        <v>48</v>
      </c>
      <c r="B28" s="118">
        <v>4</v>
      </c>
      <c r="C28" s="119" t="s">
        <v>2</v>
      </c>
      <c r="D28" s="120">
        <v>45</v>
      </c>
      <c r="E28" s="47">
        <v>20</v>
      </c>
      <c r="F28" s="47">
        <v>10</v>
      </c>
      <c r="G28" s="47">
        <v>10</v>
      </c>
      <c r="H28" s="47">
        <v>5</v>
      </c>
      <c r="I28" s="49">
        <v>1</v>
      </c>
      <c r="J28" s="44">
        <v>1.66</v>
      </c>
      <c r="K28" s="7"/>
    </row>
    <row r="29" spans="1:11" ht="16.5" customHeight="1">
      <c r="A29" s="86" t="s">
        <v>34</v>
      </c>
      <c r="B29" s="99">
        <v>3</v>
      </c>
      <c r="C29" s="100" t="s">
        <v>3</v>
      </c>
      <c r="D29" s="103">
        <v>35</v>
      </c>
      <c r="E29" s="36">
        <v>15</v>
      </c>
      <c r="F29" s="36">
        <v>20</v>
      </c>
      <c r="G29" s="34"/>
      <c r="H29" s="36"/>
      <c r="I29" s="34">
        <f>ROUNDUP(E29/15,0)</f>
        <v>1</v>
      </c>
      <c r="J29" s="24">
        <v>1.33</v>
      </c>
      <c r="K29" s="7"/>
    </row>
    <row r="30" spans="1:11" ht="16.5" customHeight="1">
      <c r="A30" s="77" t="s">
        <v>8</v>
      </c>
      <c r="B30" s="99">
        <v>2</v>
      </c>
      <c r="C30" s="100" t="s">
        <v>3</v>
      </c>
      <c r="D30" s="103">
        <v>20</v>
      </c>
      <c r="E30" s="20">
        <v>5</v>
      </c>
      <c r="F30" s="20">
        <v>5</v>
      </c>
      <c r="G30" s="20">
        <v>10</v>
      </c>
      <c r="H30" s="36"/>
      <c r="I30" s="34">
        <v>0.33</v>
      </c>
      <c r="J30" s="35">
        <v>1</v>
      </c>
      <c r="K30" s="7"/>
    </row>
    <row r="31" spans="1:10" ht="27" customHeight="1">
      <c r="A31" s="138" t="s">
        <v>73</v>
      </c>
      <c r="B31" s="121">
        <v>2</v>
      </c>
      <c r="C31" s="139" t="s">
        <v>3</v>
      </c>
      <c r="D31" s="140">
        <v>30</v>
      </c>
      <c r="E31" s="140">
        <v>30</v>
      </c>
      <c r="F31" s="140"/>
      <c r="G31" s="140"/>
      <c r="H31" s="141"/>
      <c r="I31" s="131">
        <v>2</v>
      </c>
      <c r="J31" s="132">
        <v>0</v>
      </c>
    </row>
    <row r="32" spans="1:10" ht="13.5" customHeight="1">
      <c r="A32" s="142" t="s">
        <v>17</v>
      </c>
      <c r="B32" s="110"/>
      <c r="C32" s="111"/>
      <c r="D32" s="112"/>
      <c r="E32" s="113"/>
      <c r="F32" s="113"/>
      <c r="G32" s="113"/>
      <c r="H32" s="143"/>
      <c r="I32" s="136"/>
      <c r="J32" s="137"/>
    </row>
    <row r="33" spans="1:10" ht="16.5" customHeight="1">
      <c r="A33" s="144" t="s">
        <v>18</v>
      </c>
      <c r="B33" s="122"/>
      <c r="C33" s="123"/>
      <c r="D33" s="105"/>
      <c r="E33" s="105"/>
      <c r="F33" s="105"/>
      <c r="G33" s="105"/>
      <c r="H33" s="103"/>
      <c r="I33" s="136"/>
      <c r="J33" s="137"/>
    </row>
    <row r="34" spans="1:10" ht="15.75" customHeight="1">
      <c r="A34" s="88" t="s">
        <v>67</v>
      </c>
      <c r="B34" s="122">
        <v>3</v>
      </c>
      <c r="C34" s="124" t="s">
        <v>3</v>
      </c>
      <c r="D34" s="103">
        <v>35</v>
      </c>
      <c r="E34" s="36">
        <v>20</v>
      </c>
      <c r="F34" s="36">
        <v>10</v>
      </c>
      <c r="G34" s="36">
        <v>5</v>
      </c>
      <c r="H34" s="36"/>
      <c r="I34" s="34">
        <v>1.33</v>
      </c>
      <c r="J34" s="35">
        <v>1</v>
      </c>
    </row>
    <row r="35" spans="1:10" ht="16.5" customHeight="1">
      <c r="A35" s="87" t="s">
        <v>51</v>
      </c>
      <c r="B35" s="122"/>
      <c r="C35" s="123"/>
      <c r="D35" s="105"/>
      <c r="E35" s="39"/>
      <c r="F35" s="39"/>
      <c r="G35" s="39"/>
      <c r="H35" s="36"/>
      <c r="I35" s="34"/>
      <c r="J35" s="35"/>
    </row>
    <row r="36" spans="1:10" ht="16.5" customHeight="1">
      <c r="A36" s="50" t="s">
        <v>52</v>
      </c>
      <c r="B36" s="122"/>
      <c r="C36" s="123"/>
      <c r="D36" s="105"/>
      <c r="E36" s="39"/>
      <c r="F36" s="39"/>
      <c r="G36" s="39"/>
      <c r="H36" s="36"/>
      <c r="I36" s="34"/>
      <c r="J36" s="35"/>
    </row>
    <row r="37" spans="1:10" ht="17.25" customHeight="1">
      <c r="A37" s="42" t="s">
        <v>68</v>
      </c>
      <c r="B37" s="109">
        <v>3</v>
      </c>
      <c r="C37" s="100" t="s">
        <v>3</v>
      </c>
      <c r="D37" s="103">
        <v>35</v>
      </c>
      <c r="E37" s="40">
        <v>20</v>
      </c>
      <c r="F37" s="41">
        <v>5</v>
      </c>
      <c r="G37" s="41">
        <v>10</v>
      </c>
      <c r="H37" s="36"/>
      <c r="I37" s="34">
        <v>1.33</v>
      </c>
      <c r="J37" s="35">
        <f>ROUNDUP((F37+G37+H37)/15,0)</f>
        <v>1</v>
      </c>
    </row>
    <row r="38" spans="1:10" ht="16.5" customHeight="1">
      <c r="A38" s="55" t="s">
        <v>59</v>
      </c>
      <c r="B38" s="118"/>
      <c r="C38" s="100"/>
      <c r="D38" s="103"/>
      <c r="E38" s="36"/>
      <c r="F38" s="47"/>
      <c r="G38" s="48"/>
      <c r="H38" s="36"/>
      <c r="I38" s="34"/>
      <c r="J38" s="35"/>
    </row>
    <row r="39" spans="1:10" ht="16.5" customHeight="1">
      <c r="A39" s="55" t="s">
        <v>45</v>
      </c>
      <c r="B39" s="118"/>
      <c r="C39" s="100"/>
      <c r="D39" s="103"/>
      <c r="E39" s="36"/>
      <c r="F39" s="47"/>
      <c r="G39" s="48"/>
      <c r="H39" s="36"/>
      <c r="I39" s="34"/>
      <c r="J39" s="35"/>
    </row>
    <row r="40" spans="1:10" ht="16.5" customHeight="1">
      <c r="A40" s="77" t="s">
        <v>63</v>
      </c>
      <c r="B40" s="99">
        <v>3</v>
      </c>
      <c r="C40" s="100" t="s">
        <v>2</v>
      </c>
      <c r="D40" s="103">
        <v>30</v>
      </c>
      <c r="E40" s="36">
        <v>15</v>
      </c>
      <c r="F40" s="36">
        <v>5</v>
      </c>
      <c r="G40" s="34">
        <v>5</v>
      </c>
      <c r="H40" s="36">
        <v>5</v>
      </c>
      <c r="I40" s="34">
        <v>1</v>
      </c>
      <c r="J40" s="35">
        <v>1</v>
      </c>
    </row>
    <row r="41" spans="1:10" ht="16.5" customHeight="1">
      <c r="A41" s="42" t="s">
        <v>9</v>
      </c>
      <c r="B41" s="102">
        <v>1</v>
      </c>
      <c r="C41" s="100" t="s">
        <v>3</v>
      </c>
      <c r="D41" s="103">
        <v>15</v>
      </c>
      <c r="E41" s="36"/>
      <c r="F41" s="36"/>
      <c r="G41" s="36">
        <v>15</v>
      </c>
      <c r="H41" s="36"/>
      <c r="I41" s="34">
        <v>0</v>
      </c>
      <c r="J41" s="35">
        <v>1</v>
      </c>
    </row>
    <row r="42" spans="1:10" ht="15">
      <c r="A42" s="89" t="s">
        <v>4</v>
      </c>
      <c r="B42" s="114">
        <f>SUM(B26:B41)</f>
        <v>29</v>
      </c>
      <c r="C42" s="115">
        <v>4</v>
      </c>
      <c r="D42" s="114">
        <f>SUM(D26:D41)</f>
        <v>335</v>
      </c>
      <c r="E42" s="71">
        <v>170</v>
      </c>
      <c r="F42" s="71">
        <v>85</v>
      </c>
      <c r="G42" s="71">
        <f>SUM(G26:G41)</f>
        <v>70</v>
      </c>
      <c r="H42" s="71">
        <v>10</v>
      </c>
      <c r="I42" s="149">
        <f>SUM(I26:I41)</f>
        <v>10.99</v>
      </c>
      <c r="J42" s="148">
        <f>SUM(J26:J41)</f>
        <v>10.99</v>
      </c>
    </row>
    <row r="43" spans="1:13" ht="15">
      <c r="A43" s="90" t="s">
        <v>7</v>
      </c>
      <c r="B43" s="146"/>
      <c r="C43" s="68"/>
      <c r="D43" s="147"/>
      <c r="E43" s="68"/>
      <c r="F43" s="68"/>
      <c r="G43" s="68"/>
      <c r="H43" s="68"/>
      <c r="I43" s="69"/>
      <c r="J43" s="70"/>
      <c r="K43" s="10"/>
      <c r="L43" s="10"/>
      <c r="M43" s="11"/>
    </row>
    <row r="44" spans="1:10" ht="16.5" customHeight="1">
      <c r="A44" s="86" t="s">
        <v>43</v>
      </c>
      <c r="B44" s="125">
        <v>5</v>
      </c>
      <c r="C44" s="119" t="s">
        <v>2</v>
      </c>
      <c r="D44" s="126">
        <v>55</v>
      </c>
      <c r="E44" s="51">
        <v>15</v>
      </c>
      <c r="F44" s="52">
        <v>20</v>
      </c>
      <c r="G44" s="53">
        <v>20</v>
      </c>
      <c r="H44" s="47"/>
      <c r="I44" s="48">
        <v>1</v>
      </c>
      <c r="J44" s="54">
        <v>2.66</v>
      </c>
    </row>
    <row r="45" spans="1:10" ht="16.5" customHeight="1">
      <c r="A45" s="42" t="s">
        <v>47</v>
      </c>
      <c r="B45" s="110">
        <v>2</v>
      </c>
      <c r="C45" s="111" t="s">
        <v>3</v>
      </c>
      <c r="D45" s="112">
        <v>30</v>
      </c>
      <c r="E45" s="43">
        <v>15</v>
      </c>
      <c r="F45" s="43">
        <v>10</v>
      </c>
      <c r="G45" s="43">
        <v>5</v>
      </c>
      <c r="H45" s="43"/>
      <c r="I45" s="44">
        <v>1</v>
      </c>
      <c r="J45" s="44">
        <v>1</v>
      </c>
    </row>
    <row r="46" spans="1:10" ht="14.25">
      <c r="A46" s="145" t="s">
        <v>72</v>
      </c>
      <c r="B46" s="122">
        <v>2</v>
      </c>
      <c r="C46" s="124" t="s">
        <v>3</v>
      </c>
      <c r="D46" s="103">
        <v>30</v>
      </c>
      <c r="E46" s="103">
        <v>30</v>
      </c>
      <c r="F46" s="103"/>
      <c r="G46" s="136"/>
      <c r="H46" s="103"/>
      <c r="I46" s="136">
        <v>2</v>
      </c>
      <c r="J46" s="137">
        <v>0</v>
      </c>
    </row>
    <row r="47" spans="1:10" ht="16.5" customHeight="1">
      <c r="A47" s="142" t="s">
        <v>19</v>
      </c>
      <c r="B47" s="110"/>
      <c r="C47" s="124"/>
      <c r="D47" s="103"/>
      <c r="E47" s="103"/>
      <c r="F47" s="103"/>
      <c r="G47" s="136"/>
      <c r="H47" s="103"/>
      <c r="I47" s="136"/>
      <c r="J47" s="137"/>
    </row>
    <row r="48" spans="1:10" ht="28.5">
      <c r="A48" s="142" t="s">
        <v>20</v>
      </c>
      <c r="B48" s="122"/>
      <c r="C48" s="124"/>
      <c r="D48" s="103"/>
      <c r="E48" s="103"/>
      <c r="F48" s="103"/>
      <c r="G48" s="136"/>
      <c r="H48" s="103"/>
      <c r="I48" s="136"/>
      <c r="J48" s="137"/>
    </row>
    <row r="49" spans="1:10" ht="18" customHeight="1">
      <c r="A49" s="79" t="s">
        <v>69</v>
      </c>
      <c r="B49" s="122">
        <v>3</v>
      </c>
      <c r="C49" s="124" t="s">
        <v>3</v>
      </c>
      <c r="D49" s="103">
        <v>35</v>
      </c>
      <c r="E49" s="29">
        <v>15</v>
      </c>
      <c r="F49" s="29">
        <v>10</v>
      </c>
      <c r="G49" s="29">
        <v>5</v>
      </c>
      <c r="H49" s="36">
        <v>5</v>
      </c>
      <c r="I49" s="34">
        <f>ROUNDUP(E49/15,0)</f>
        <v>1</v>
      </c>
      <c r="J49" s="35">
        <v>1.33</v>
      </c>
    </row>
    <row r="50" spans="1:10" ht="16.5" customHeight="1">
      <c r="A50" s="55" t="s">
        <v>46</v>
      </c>
      <c r="B50" s="122"/>
      <c r="C50" s="124"/>
      <c r="D50" s="103"/>
      <c r="E50" s="36"/>
      <c r="F50" s="36"/>
      <c r="G50" s="34"/>
      <c r="H50" s="36"/>
      <c r="I50" s="34"/>
      <c r="J50" s="35"/>
    </row>
    <row r="51" spans="1:10" ht="16.5" customHeight="1">
      <c r="A51" s="55" t="s">
        <v>60</v>
      </c>
      <c r="B51" s="122"/>
      <c r="C51" s="127"/>
      <c r="D51" s="128"/>
      <c r="E51" s="36"/>
      <c r="F51" s="36"/>
      <c r="G51" s="34"/>
      <c r="H51" s="36"/>
      <c r="I51" s="34"/>
      <c r="J51" s="35"/>
    </row>
    <row r="52" spans="1:10" ht="17.25" customHeight="1">
      <c r="A52" s="88" t="s">
        <v>70</v>
      </c>
      <c r="B52" s="121">
        <v>3</v>
      </c>
      <c r="C52" s="123" t="s">
        <v>3</v>
      </c>
      <c r="D52" s="105">
        <v>35</v>
      </c>
      <c r="E52" s="29">
        <v>15</v>
      </c>
      <c r="F52" s="29">
        <v>10</v>
      </c>
      <c r="G52" s="29">
        <v>10</v>
      </c>
      <c r="H52" s="36"/>
      <c r="I52" s="34">
        <f>ROUNDUP(E52/15,0)</f>
        <v>1</v>
      </c>
      <c r="J52" s="35">
        <v>1.33</v>
      </c>
    </row>
    <row r="53" spans="1:10" ht="15" customHeight="1">
      <c r="A53" s="55" t="s">
        <v>37</v>
      </c>
      <c r="B53" s="104"/>
      <c r="C53" s="100"/>
      <c r="D53" s="103"/>
      <c r="E53" s="29"/>
      <c r="F53" s="29"/>
      <c r="G53" s="29"/>
      <c r="H53" s="36"/>
      <c r="I53" s="34"/>
      <c r="J53" s="35"/>
    </row>
    <row r="54" spans="1:10" ht="15" customHeight="1">
      <c r="A54" s="55" t="s">
        <v>35</v>
      </c>
      <c r="B54" s="38"/>
      <c r="C54" s="29"/>
      <c r="D54" s="36"/>
      <c r="E54" s="29"/>
      <c r="F54" s="29"/>
      <c r="G54" s="29"/>
      <c r="H54" s="36"/>
      <c r="I54" s="34"/>
      <c r="J54" s="35"/>
    </row>
    <row r="55" spans="1:15" ht="15" customHeight="1">
      <c r="A55" s="55" t="s">
        <v>36</v>
      </c>
      <c r="B55" s="38"/>
      <c r="C55" s="29"/>
      <c r="D55" s="36"/>
      <c r="E55" s="29"/>
      <c r="F55" s="29"/>
      <c r="G55" s="29"/>
      <c r="H55" s="36"/>
      <c r="I55" s="34"/>
      <c r="J55" s="35"/>
      <c r="O55" s="9"/>
    </row>
    <row r="56" spans="1:11" ht="16.5" customHeight="1">
      <c r="A56" s="42" t="s">
        <v>10</v>
      </c>
      <c r="B56" s="28">
        <v>2</v>
      </c>
      <c r="C56" s="29" t="s">
        <v>3</v>
      </c>
      <c r="D56" s="36">
        <f>SUM(E56:H56)</f>
        <v>30</v>
      </c>
      <c r="E56" s="36"/>
      <c r="F56" s="36"/>
      <c r="G56" s="36">
        <v>30</v>
      </c>
      <c r="H56" s="36"/>
      <c r="I56" s="34">
        <f>ROUNDUP(E56/15,0)</f>
        <v>0</v>
      </c>
      <c r="J56" s="35">
        <f>ROUNDUP((F56+G56+H56)/15,0)</f>
        <v>2</v>
      </c>
      <c r="K56" s="4"/>
    </row>
    <row r="57" spans="1:11" ht="16.5" customHeight="1">
      <c r="A57" s="91" t="s">
        <v>71</v>
      </c>
      <c r="B57" s="28">
        <v>15</v>
      </c>
      <c r="C57" s="29" t="s">
        <v>2</v>
      </c>
      <c r="D57" s="36"/>
      <c r="E57" s="36"/>
      <c r="F57" s="36"/>
      <c r="G57" s="36"/>
      <c r="H57" s="36"/>
      <c r="I57" s="34">
        <v>0</v>
      </c>
      <c r="J57" s="35">
        <v>0</v>
      </c>
      <c r="K57" s="4"/>
    </row>
    <row r="58" spans="1:12" ht="15.75">
      <c r="A58" s="92" t="s">
        <v>4</v>
      </c>
      <c r="B58" s="71">
        <f>SUM(B44:B57)</f>
        <v>32</v>
      </c>
      <c r="C58" s="72">
        <v>2</v>
      </c>
      <c r="D58" s="71">
        <f>SUM(D44:D57)</f>
        <v>215</v>
      </c>
      <c r="E58" s="71">
        <f>SUM(E44:E57)</f>
        <v>90</v>
      </c>
      <c r="F58" s="71">
        <f>SUM(F44:F57)</f>
        <v>50</v>
      </c>
      <c r="G58" s="71">
        <f>SUM(G44:G57)</f>
        <v>70</v>
      </c>
      <c r="H58" s="71">
        <v>5</v>
      </c>
      <c r="I58" s="74">
        <f>SUM(I44:I57)</f>
        <v>6</v>
      </c>
      <c r="J58" s="148">
        <f>SUM(J44:J57)</f>
        <v>8.32</v>
      </c>
      <c r="K58" s="5"/>
      <c r="L58" s="6"/>
    </row>
    <row r="59" spans="1:10" ht="16.5">
      <c r="A59" s="93" t="s">
        <v>12</v>
      </c>
      <c r="B59" s="60">
        <f>B24+B42+B58</f>
        <v>90</v>
      </c>
      <c r="C59" s="61">
        <v>9</v>
      </c>
      <c r="D59" s="59">
        <f>D24+D42+D58</f>
        <v>910</v>
      </c>
      <c r="E59" s="59">
        <f>E24+E42+E58</f>
        <v>365</v>
      </c>
      <c r="F59" s="59">
        <f>F24+F42+F58</f>
        <v>230</v>
      </c>
      <c r="G59" s="59">
        <f>G24+G42+G58</f>
        <v>275</v>
      </c>
      <c r="H59" s="62">
        <f>H24+H42+H58</f>
        <v>40</v>
      </c>
      <c r="I59" s="63"/>
      <c r="J59" s="63"/>
    </row>
    <row r="60" spans="1:11" ht="15">
      <c r="A60" s="150" t="s">
        <v>62</v>
      </c>
      <c r="B60" s="151">
        <v>3</v>
      </c>
      <c r="C60" s="152"/>
      <c r="D60" s="152"/>
      <c r="E60" s="152"/>
      <c r="F60" s="153"/>
      <c r="G60" s="153"/>
      <c r="H60" s="153"/>
      <c r="I60" s="153"/>
      <c r="J60" s="153"/>
      <c r="K60" s="57"/>
    </row>
    <row r="61" spans="1:11" ht="28.5">
      <c r="A61" s="154" t="s">
        <v>57</v>
      </c>
      <c r="B61" s="155">
        <v>42</v>
      </c>
      <c r="C61" s="156"/>
      <c r="D61" s="155"/>
      <c r="E61" s="155"/>
      <c r="F61" s="155"/>
      <c r="G61" s="155"/>
      <c r="H61" s="155"/>
      <c r="I61" s="155"/>
      <c r="J61" s="155"/>
      <c r="K61" s="56"/>
    </row>
    <row r="62" spans="1:11" ht="15">
      <c r="A62" s="150" t="s">
        <v>53</v>
      </c>
      <c r="B62" s="157">
        <v>46.7</v>
      </c>
      <c r="C62" s="156"/>
      <c r="D62" s="155"/>
      <c r="E62" s="155"/>
      <c r="F62" s="158"/>
      <c r="G62" s="159"/>
      <c r="H62" s="157"/>
      <c r="I62" s="157"/>
      <c r="J62" s="155"/>
      <c r="K62" s="58"/>
    </row>
    <row r="63" spans="1:11" ht="14.25">
      <c r="A63" s="150" t="s">
        <v>54</v>
      </c>
      <c r="B63" s="160"/>
      <c r="C63" s="161"/>
      <c r="D63" s="155"/>
      <c r="E63" s="155"/>
      <c r="F63" s="177">
        <v>545</v>
      </c>
      <c r="G63" s="178"/>
      <c r="H63" s="179"/>
      <c r="I63" s="157"/>
      <c r="J63" s="155"/>
      <c r="K63" s="58"/>
    </row>
    <row r="64" spans="1:11" ht="14.25">
      <c r="A64" s="150" t="s">
        <v>55</v>
      </c>
      <c r="B64" s="160"/>
      <c r="C64" s="156"/>
      <c r="D64" s="155"/>
      <c r="E64" s="155"/>
      <c r="F64" s="177">
        <v>270</v>
      </c>
      <c r="G64" s="178"/>
      <c r="H64" s="179"/>
      <c r="I64" s="157"/>
      <c r="J64" s="155"/>
      <c r="K64" s="58"/>
    </row>
    <row r="65" spans="1:11" ht="14.25">
      <c r="A65" s="150" t="s">
        <v>56</v>
      </c>
      <c r="B65" s="160"/>
      <c r="C65" s="156"/>
      <c r="D65" s="155"/>
      <c r="E65" s="155"/>
      <c r="F65" s="168">
        <v>42.2</v>
      </c>
      <c r="G65" s="169"/>
      <c r="H65" s="170"/>
      <c r="I65" s="157"/>
      <c r="J65" s="155"/>
      <c r="K65" s="58"/>
    </row>
    <row r="66" spans="1:11" ht="15">
      <c r="A66" s="162" t="s">
        <v>29</v>
      </c>
      <c r="B66" s="163"/>
      <c r="C66" s="164"/>
      <c r="D66" s="128"/>
      <c r="E66" s="165">
        <f>(E59/D59)*100</f>
        <v>40.10989010989011</v>
      </c>
      <c r="F66" s="165">
        <f>(F59/D59)*100</f>
        <v>25.274725274725274</v>
      </c>
      <c r="G66" s="165">
        <f>(G59/D59)*100</f>
        <v>30.21978021978022</v>
      </c>
      <c r="H66" s="166">
        <f>(H59/D59)*100</f>
        <v>4.395604395604396</v>
      </c>
      <c r="I66" s="167"/>
      <c r="J66" s="167"/>
      <c r="K66" s="58"/>
    </row>
    <row r="67" ht="14.25">
      <c r="K67" s="58"/>
    </row>
  </sheetData>
  <sheetProtection/>
  <mergeCells count="7">
    <mergeCell ref="F65:H65"/>
    <mergeCell ref="A1:J1"/>
    <mergeCell ref="A5:J5"/>
    <mergeCell ref="A3:J3"/>
    <mergeCell ref="A2:L2"/>
    <mergeCell ref="F63:H63"/>
    <mergeCell ref="F64:H64"/>
  </mergeCells>
  <printOptions/>
  <pageMargins left="0.6299212598425197" right="0.6299212598425197" top="0" bottom="0.5511811023622047" header="0.11811023622047245" footer="0.118110236220472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malgorzata.sanocka</cp:lastModifiedBy>
  <cp:lastPrinted>2022-05-12T10:41:36Z</cp:lastPrinted>
  <dcterms:created xsi:type="dcterms:W3CDTF">2013-01-21T11:52:24Z</dcterms:created>
  <dcterms:modified xsi:type="dcterms:W3CDTF">2023-05-08T09:00:42Z</dcterms:modified>
  <cp:category/>
  <cp:version/>
  <cp:contentType/>
  <cp:contentStatus/>
</cp:coreProperties>
</file>