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00" yWindow="500" windowWidth="10000" windowHeight="16240" activeTab="0"/>
  </bookViews>
  <sheets>
    <sheet name="Arkusz1" sheetId="1" r:id="rId1"/>
    <sheet name="Arkusz3" sheetId="2" r:id="rId2"/>
  </sheets>
  <definedNames>
    <definedName name="_xlnm.Print_Area" localSheetId="0">'Arkusz1'!$A$1:$M$57</definedName>
  </definedNames>
  <calcPr fullCalcOnLoad="1"/>
</workbook>
</file>

<file path=xl/sharedStrings.xml><?xml version="1.0" encoding="utf-8"?>
<sst xmlns="http://schemas.openxmlformats.org/spreadsheetml/2006/main" count="89" uniqueCount="64">
  <si>
    <t>Przedmiot</t>
  </si>
  <si>
    <t>ECTS</t>
  </si>
  <si>
    <t>Godziny ogółem</t>
  </si>
  <si>
    <t>z</t>
  </si>
  <si>
    <t>Statystyka i doświadczalnictwo</t>
  </si>
  <si>
    <t>e</t>
  </si>
  <si>
    <t>∑</t>
  </si>
  <si>
    <t>Fitoterapia stosowana</t>
  </si>
  <si>
    <t>∑ sem. I-IV</t>
  </si>
  <si>
    <t>Wykłady</t>
  </si>
  <si>
    <t>Programy komputerowe w zielarstwie</t>
  </si>
  <si>
    <t xml:space="preserve">Seminarium dyplomowe 1 </t>
  </si>
  <si>
    <t>Seminarium dyplomowe 2</t>
  </si>
  <si>
    <t>Język obcy specjalistyczny</t>
  </si>
  <si>
    <t>Fitoaromaty</t>
  </si>
  <si>
    <t>Suplementy diety</t>
  </si>
  <si>
    <t>Eksperyment w doświadczalnictwie przyrodniczym</t>
  </si>
  <si>
    <t>Konfekcjonowanie surowców zielarskich</t>
  </si>
  <si>
    <t>Fitoprodukty w profilaktyce zdrowotnej</t>
  </si>
  <si>
    <t>Invasive plants</t>
  </si>
  <si>
    <t>Rośliny toksyczne i fitotoksyny</t>
  </si>
  <si>
    <t>Ogrody terapeutyczne</t>
  </si>
  <si>
    <t>Zioła we florystyce</t>
  </si>
  <si>
    <t>Analiza instrumentalna w zielarstwie</t>
  </si>
  <si>
    <t>Dzieje upraw roślin leczniczych</t>
  </si>
  <si>
    <t>Zioła w tradycji ludowej</t>
  </si>
  <si>
    <t>Tworzenie modeli biznesowych</t>
  </si>
  <si>
    <t>% godzin</t>
  </si>
  <si>
    <t>Biooleje</t>
  </si>
  <si>
    <t xml:space="preserve">SEMESTR I (7 zjazdów) </t>
  </si>
  <si>
    <t>SEMESTR II (7 zjazdów)</t>
  </si>
  <si>
    <t>SEMESTR III (7 zjazdów)</t>
  </si>
  <si>
    <t>SEMESTR IV (6 zjazdów)</t>
  </si>
  <si>
    <t xml:space="preserve">Forma  </t>
  </si>
  <si>
    <t>Ćw. aud.</t>
  </si>
  <si>
    <t>Ćw. lab.</t>
  </si>
  <si>
    <t>Ćw. ter.</t>
  </si>
  <si>
    <t>Wyk. tyg.</t>
  </si>
  <si>
    <t>Ćw. tyg.</t>
  </si>
  <si>
    <t>Innowacje w zielarstwie i ziołolecznictwie</t>
  </si>
  <si>
    <t>Barwniki i włókna naturalne</t>
  </si>
  <si>
    <t>Bioaktywność nalewek ziołowych</t>
  </si>
  <si>
    <t>Konserwacja fitoproduktów</t>
  </si>
  <si>
    <t>Timing w produkcji zielarskiej</t>
  </si>
  <si>
    <t>Bioaktywność produktów pszczelich</t>
  </si>
  <si>
    <t>Zioła w weterynarii</t>
  </si>
  <si>
    <t>Kultury in vitro w produkcji zielarskiej</t>
  </si>
  <si>
    <t>Micropropagation of rare domestic medicinal plants</t>
  </si>
  <si>
    <t>Preparaty galenowe</t>
  </si>
  <si>
    <t>Mykotoksyny w fitoproduktach</t>
  </si>
  <si>
    <t>Marketing w sektorze zielarskim</t>
  </si>
  <si>
    <t>Fitokosmetyki ochronne</t>
  </si>
  <si>
    <t>Potencjał terapeutyczny używek roślinnych</t>
  </si>
  <si>
    <t>Przedmiot do wyboru 1</t>
  </si>
  <si>
    <t>Przedmiot do wyboru 2</t>
  </si>
  <si>
    <t>Przedmiot do wyboru 4</t>
  </si>
  <si>
    <t>Przedmiot do wyboru 5</t>
  </si>
  <si>
    <t>Przedmiot do wyboru 3 (hum.-społ.)</t>
  </si>
  <si>
    <t>Praca magisterska i egzamin dyplomowy</t>
  </si>
  <si>
    <t>Przedmiot do wyboru 6 (hum.-społ.)</t>
  </si>
  <si>
    <t>Przedmiot do wyboru 7</t>
  </si>
  <si>
    <t>Przedmiot do wyboru 8</t>
  </si>
  <si>
    <t>Przedmiot do wyboru 9 (hum.-społ.)</t>
  </si>
  <si>
    <r>
      <t xml:space="preserve">WYDZIAŁ OGRODNICTWA I ARCHITEKTURY KRAJOBRAZU
Kierunek Zielarstwo i Fitoprodukty, studia niestacjonarne drugiego stopnia
</t>
    </r>
    <r>
      <rPr>
        <sz val="11"/>
        <color indexed="8"/>
        <rFont val="Times New Roman"/>
        <family val="1"/>
      </rPr>
      <t xml:space="preserve">Plan studiów dla naboru 2022/2023 zgodny z  Uchwałą Senatu UP w Lublinie nr 46/2021 - 2022 z dnia 27 maja 2022 r.
</t>
    </r>
    <r>
      <rPr>
        <sz val="11"/>
        <color indexed="9"/>
        <rFont val="Times New Roman"/>
        <family val="1"/>
      </rPr>
      <t xml:space="preserve">25.02.2021 r. </t>
    </r>
    <r>
      <rPr>
        <sz val="11"/>
        <color indexed="8"/>
        <rFont val="Times New Roman"/>
        <family val="1"/>
      </rPr>
      <t xml:space="preserve">   </t>
    </r>
  </si>
</sst>
</file>

<file path=xl/styles.xml><?xml version="1.0" encoding="utf-8"?>
<styleSheet xmlns="http://schemas.openxmlformats.org/spreadsheetml/2006/main">
  <numFmts count="19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_-* #,##0_-;\-* #,##0_-;_-* &quot;-&quot;_-;_-@_-"/>
    <numFmt numFmtId="173" formatCode="_-* #,##0.00_-;\-* #,##0.00_-;_-* &quot;-&quot;??_-;_-@_-"/>
    <numFmt numFmtId="174" formatCode="0.0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2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4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7" fillId="32" borderId="10" xfId="0" applyFont="1" applyFill="1" applyBorder="1" applyAlignment="1">
      <alignment/>
    </xf>
    <xf numFmtId="0" fontId="9" fillId="32" borderId="10" xfId="0" applyFont="1" applyFill="1" applyBorder="1" applyAlignment="1">
      <alignment horizontal="right" vertical="center" wrapText="1"/>
    </xf>
    <xf numFmtId="0" fontId="9" fillId="32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right" wrapText="1"/>
    </xf>
    <xf numFmtId="0" fontId="9" fillId="32" borderId="10" xfId="0" applyFont="1" applyFill="1" applyBorder="1" applyAlignment="1">
      <alignment horizontal="right" wrapText="1"/>
    </xf>
    <xf numFmtId="1" fontId="9" fillId="32" borderId="10" xfId="0" applyNumberFormat="1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2" fontId="9" fillId="32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32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top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center"/>
    </xf>
    <xf numFmtId="2" fontId="9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/>
    </xf>
    <xf numFmtId="2" fontId="9" fillId="32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2" fontId="8" fillId="0" borderId="10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vertical="center"/>
    </xf>
    <xf numFmtId="2" fontId="9" fillId="35" borderId="10" xfId="0" applyNumberFormat="1" applyFont="1" applyFill="1" applyBorder="1" applyAlignment="1">
      <alignment horizontal="center" wrapText="1"/>
    </xf>
    <xf numFmtId="2" fontId="9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35" borderId="10" xfId="0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6" fillId="0" borderId="0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12"/>
  <sheetViews>
    <sheetView tabSelected="1" view="pageBreakPreview" zoomScaleNormal="160" zoomScaleSheetLayoutView="100" workbookViewId="0" topLeftCell="B2">
      <selection activeCell="D17" sqref="D17"/>
    </sheetView>
  </sheetViews>
  <sheetFormatPr defaultColWidth="8.875" defaultRowHeight="18.75" customHeight="1"/>
  <cols>
    <col min="1" max="1" width="3.50390625" style="0" customWidth="1"/>
    <col min="2" max="2" width="49.375" style="0" customWidth="1"/>
    <col min="3" max="3" width="6.00390625" style="0" customWidth="1"/>
    <col min="4" max="4" width="6.625" style="0" customWidth="1"/>
    <col min="5" max="5" width="7.875" style="0" customWidth="1"/>
    <col min="6" max="6" width="8.00390625" style="0" customWidth="1"/>
    <col min="7" max="7" width="6.375" style="0" customWidth="1"/>
    <col min="8" max="8" width="6.50390625" style="0" customWidth="1"/>
    <col min="9" max="9" width="6.875" style="0" customWidth="1"/>
    <col min="10" max="10" width="7.00390625" style="0" customWidth="1"/>
    <col min="11" max="11" width="7.625" style="0" customWidth="1"/>
    <col min="12" max="12" width="0.12890625" style="0" customWidth="1"/>
    <col min="13" max="13" width="8.875" style="0" hidden="1" customWidth="1"/>
    <col min="14" max="14" width="9.125" style="0" bestFit="1" customWidth="1"/>
  </cols>
  <sheetData>
    <row r="1" spans="2:11" ht="0.75" customHeight="1">
      <c r="B1" s="4"/>
      <c r="C1" s="4"/>
      <c r="D1" s="4"/>
      <c r="E1" s="4"/>
      <c r="F1" s="4"/>
      <c r="G1" s="4"/>
      <c r="H1" s="4"/>
      <c r="I1" s="4"/>
      <c r="J1" s="4"/>
      <c r="K1" s="4"/>
    </row>
    <row r="2" spans="1:13" ht="70.5" customHeight="1">
      <c r="A2" s="66" t="s">
        <v>63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8" ht="33.75" customHeight="1">
      <c r="A3" s="10"/>
      <c r="B3" s="9" t="s">
        <v>0</v>
      </c>
      <c r="C3" s="9" t="s">
        <v>1</v>
      </c>
      <c r="D3" s="9" t="s">
        <v>33</v>
      </c>
      <c r="E3" s="9" t="s">
        <v>2</v>
      </c>
      <c r="F3" s="9" t="s">
        <v>9</v>
      </c>
      <c r="G3" s="9" t="s">
        <v>34</v>
      </c>
      <c r="H3" s="9" t="s">
        <v>35</v>
      </c>
      <c r="I3" s="9" t="s">
        <v>36</v>
      </c>
      <c r="J3" s="9" t="s">
        <v>37</v>
      </c>
      <c r="K3" s="9" t="s">
        <v>38</v>
      </c>
      <c r="L3" s="2"/>
      <c r="M3" s="2"/>
      <c r="N3" s="2"/>
      <c r="O3" s="2"/>
      <c r="P3" s="2"/>
      <c r="Q3" s="2"/>
      <c r="R3" s="2"/>
    </row>
    <row r="4" spans="1:18" ht="18" customHeight="1">
      <c r="A4" s="11"/>
      <c r="B4" s="63" t="s">
        <v>29</v>
      </c>
      <c r="C4" s="63"/>
      <c r="D4" s="63"/>
      <c r="E4" s="63"/>
      <c r="F4" s="63"/>
      <c r="G4" s="63"/>
      <c r="H4" s="63"/>
      <c r="I4" s="63"/>
      <c r="J4" s="63"/>
      <c r="K4" s="63"/>
      <c r="L4" s="2"/>
      <c r="M4" s="2"/>
      <c r="N4" s="2"/>
      <c r="O4" s="2"/>
      <c r="P4" s="2"/>
      <c r="Q4" s="2"/>
      <c r="R4" s="2"/>
    </row>
    <row r="5" spans="1:18" ht="18" customHeight="1">
      <c r="A5" s="31">
        <v>1</v>
      </c>
      <c r="B5" s="35" t="s">
        <v>13</v>
      </c>
      <c r="C5" s="30">
        <v>1</v>
      </c>
      <c r="D5" s="30" t="s">
        <v>3</v>
      </c>
      <c r="E5" s="37">
        <v>9</v>
      </c>
      <c r="F5" s="37">
        <v>0</v>
      </c>
      <c r="G5" s="37">
        <v>0</v>
      </c>
      <c r="H5" s="37">
        <v>9</v>
      </c>
      <c r="I5" s="37">
        <v>0</v>
      </c>
      <c r="J5" s="53">
        <f>F5/7</f>
        <v>0</v>
      </c>
      <c r="K5" s="53">
        <f>(G5+H5+I5)/7</f>
        <v>1.2857142857142858</v>
      </c>
      <c r="L5" s="3"/>
      <c r="M5" s="3"/>
      <c r="N5" s="2"/>
      <c r="O5" s="2"/>
      <c r="P5" s="2"/>
      <c r="Q5" s="2"/>
      <c r="R5" s="2"/>
    </row>
    <row r="6" spans="1:18" ht="18" customHeight="1">
      <c r="A6" s="31">
        <v>2</v>
      </c>
      <c r="B6" s="35" t="s">
        <v>48</v>
      </c>
      <c r="C6" s="30">
        <v>5</v>
      </c>
      <c r="D6" s="30" t="s">
        <v>3</v>
      </c>
      <c r="E6" s="37">
        <v>27</v>
      </c>
      <c r="F6" s="37">
        <v>12</v>
      </c>
      <c r="G6" s="37">
        <v>6</v>
      </c>
      <c r="H6" s="37">
        <v>9</v>
      </c>
      <c r="I6" s="37">
        <v>0</v>
      </c>
      <c r="J6" s="53">
        <f>F6/7</f>
        <v>1.7142857142857142</v>
      </c>
      <c r="K6" s="53">
        <f>(G6+H6+I6)/7</f>
        <v>2.142857142857143</v>
      </c>
      <c r="L6" s="3"/>
      <c r="M6" s="3"/>
      <c r="N6" s="2"/>
      <c r="O6" s="2"/>
      <c r="P6" s="2"/>
      <c r="Q6" s="2"/>
      <c r="R6" s="2"/>
    </row>
    <row r="7" spans="1:18" ht="18" customHeight="1">
      <c r="A7" s="45">
        <v>3</v>
      </c>
      <c r="B7" s="35" t="s">
        <v>53</v>
      </c>
      <c r="C7" s="39">
        <v>4</v>
      </c>
      <c r="D7" s="39" t="s">
        <v>3</v>
      </c>
      <c r="E7" s="39">
        <v>24</v>
      </c>
      <c r="F7" s="39">
        <v>10</v>
      </c>
      <c r="G7" s="39">
        <v>5</v>
      </c>
      <c r="H7" s="39">
        <v>9</v>
      </c>
      <c r="I7" s="39">
        <v>0</v>
      </c>
      <c r="J7" s="53">
        <f>F7/7</f>
        <v>1.4285714285714286</v>
      </c>
      <c r="K7" s="53">
        <f>(G7+H7+I7)/7</f>
        <v>2</v>
      </c>
      <c r="L7" s="3"/>
      <c r="M7" s="3"/>
      <c r="N7" s="2"/>
      <c r="O7" s="2"/>
      <c r="P7" s="2"/>
      <c r="Q7" s="2"/>
      <c r="R7" s="2"/>
    </row>
    <row r="8" spans="1:18" ht="18" customHeight="1">
      <c r="A8" s="45"/>
      <c r="B8" s="40" t="s">
        <v>51</v>
      </c>
      <c r="C8" s="30"/>
      <c r="D8" s="30"/>
      <c r="E8" s="37"/>
      <c r="F8" s="37"/>
      <c r="G8" s="37"/>
      <c r="H8" s="37"/>
      <c r="I8" s="37"/>
      <c r="J8" s="53"/>
      <c r="K8" s="53"/>
      <c r="L8" s="3"/>
      <c r="M8" s="3"/>
      <c r="N8" s="2"/>
      <c r="O8" s="2"/>
      <c r="P8" s="2"/>
      <c r="Q8" s="2"/>
      <c r="R8" s="2"/>
    </row>
    <row r="9" spans="1:18" ht="18" customHeight="1">
      <c r="A9" s="45"/>
      <c r="B9" s="40" t="s">
        <v>45</v>
      </c>
      <c r="C9" s="41"/>
      <c r="D9" s="41"/>
      <c r="E9" s="41"/>
      <c r="F9" s="41"/>
      <c r="G9" s="41"/>
      <c r="H9" s="41"/>
      <c r="I9" s="41"/>
      <c r="J9" s="54"/>
      <c r="K9" s="54"/>
      <c r="L9" s="3"/>
      <c r="M9" s="3"/>
      <c r="N9" s="2"/>
      <c r="O9" s="2"/>
      <c r="P9" s="2"/>
      <c r="Q9" s="2"/>
      <c r="R9" s="2"/>
    </row>
    <row r="10" spans="1:18" ht="18" customHeight="1">
      <c r="A10" s="45">
        <v>4</v>
      </c>
      <c r="B10" s="34" t="s">
        <v>54</v>
      </c>
      <c r="C10" s="30">
        <v>2</v>
      </c>
      <c r="D10" s="30" t="s">
        <v>3</v>
      </c>
      <c r="E10" s="30">
        <v>18</v>
      </c>
      <c r="F10" s="30">
        <v>18</v>
      </c>
      <c r="G10" s="30">
        <v>0</v>
      </c>
      <c r="H10" s="30">
        <v>0</v>
      </c>
      <c r="I10" s="30">
        <v>0</v>
      </c>
      <c r="J10" s="53">
        <f>F10/7</f>
        <v>2.5714285714285716</v>
      </c>
      <c r="K10" s="53">
        <f>(G10+H10+I10)/7</f>
        <v>0</v>
      </c>
      <c r="L10" s="3"/>
      <c r="M10" s="3"/>
      <c r="N10" s="2"/>
      <c r="O10" s="2"/>
      <c r="P10" s="2"/>
      <c r="Q10" s="2"/>
      <c r="R10" s="2"/>
    </row>
    <row r="11" spans="1:18" ht="18" customHeight="1">
      <c r="A11" s="45"/>
      <c r="B11" s="40" t="s">
        <v>39</v>
      </c>
      <c r="C11" s="41"/>
      <c r="D11" s="41"/>
      <c r="E11" s="41"/>
      <c r="F11" s="41"/>
      <c r="G11" s="41"/>
      <c r="H11" s="41"/>
      <c r="I11" s="41"/>
      <c r="J11" s="54"/>
      <c r="K11" s="54"/>
      <c r="L11" s="3"/>
      <c r="M11" s="3"/>
      <c r="N11" s="2"/>
      <c r="O11" s="2"/>
      <c r="P11" s="2"/>
      <c r="Q11" s="2"/>
      <c r="R11" s="2"/>
    </row>
    <row r="12" spans="1:18" ht="18" customHeight="1">
      <c r="A12" s="31"/>
      <c r="B12" s="40" t="s">
        <v>20</v>
      </c>
      <c r="C12" s="41"/>
      <c r="D12" s="41"/>
      <c r="E12" s="41"/>
      <c r="F12" s="41"/>
      <c r="G12" s="41"/>
      <c r="H12" s="41"/>
      <c r="I12" s="41"/>
      <c r="J12" s="54"/>
      <c r="K12" s="54"/>
      <c r="L12" s="3"/>
      <c r="M12" s="3"/>
      <c r="N12" s="2"/>
      <c r="O12" s="2"/>
      <c r="P12" s="2"/>
      <c r="Q12" s="2"/>
      <c r="R12" s="2"/>
    </row>
    <row r="13" spans="1:18" ht="18" customHeight="1">
      <c r="A13" s="31"/>
      <c r="B13" s="40" t="s">
        <v>19</v>
      </c>
      <c r="C13" s="41"/>
      <c r="D13" s="41"/>
      <c r="E13" s="41"/>
      <c r="F13" s="41"/>
      <c r="G13" s="41"/>
      <c r="H13" s="41"/>
      <c r="I13" s="41"/>
      <c r="J13" s="54"/>
      <c r="K13" s="54"/>
      <c r="L13" s="3"/>
      <c r="M13" s="3"/>
      <c r="N13" s="2"/>
      <c r="O13" s="2"/>
      <c r="P13" s="2"/>
      <c r="Q13" s="2"/>
      <c r="R13" s="2"/>
    </row>
    <row r="14" spans="1:18" ht="18" customHeight="1">
      <c r="A14" s="31">
        <v>5</v>
      </c>
      <c r="B14" s="34" t="s">
        <v>57</v>
      </c>
      <c r="C14" s="30">
        <v>2</v>
      </c>
      <c r="D14" s="30" t="s">
        <v>3</v>
      </c>
      <c r="E14" s="37">
        <v>18</v>
      </c>
      <c r="F14" s="37">
        <v>18</v>
      </c>
      <c r="G14" s="37">
        <v>0</v>
      </c>
      <c r="H14" s="37">
        <v>0</v>
      </c>
      <c r="I14" s="37">
        <v>0</v>
      </c>
      <c r="J14" s="53">
        <f>F14/7</f>
        <v>2.5714285714285716</v>
      </c>
      <c r="K14" s="53">
        <f>(G14+H14+I14)/7</f>
        <v>0</v>
      </c>
      <c r="L14" s="3"/>
      <c r="M14" s="3"/>
      <c r="N14" s="2"/>
      <c r="O14" s="2"/>
      <c r="P14" s="2"/>
      <c r="Q14" s="2"/>
      <c r="R14" s="2"/>
    </row>
    <row r="15" spans="1:18" ht="18" customHeight="1">
      <c r="A15" s="31"/>
      <c r="B15" s="40" t="s">
        <v>24</v>
      </c>
      <c r="C15" s="41"/>
      <c r="D15" s="41"/>
      <c r="E15" s="41"/>
      <c r="F15" s="41"/>
      <c r="G15" s="41"/>
      <c r="H15" s="41"/>
      <c r="I15" s="41"/>
      <c r="J15" s="54"/>
      <c r="K15" s="54"/>
      <c r="L15" s="3"/>
      <c r="M15" s="3"/>
      <c r="N15" s="2"/>
      <c r="O15" s="2"/>
      <c r="P15" s="2"/>
      <c r="Q15" s="2"/>
      <c r="R15" s="2"/>
    </row>
    <row r="16" spans="1:18" ht="18" customHeight="1">
      <c r="A16" s="31"/>
      <c r="B16" s="40" t="s">
        <v>25</v>
      </c>
      <c r="C16" s="41"/>
      <c r="D16" s="41"/>
      <c r="E16" s="41"/>
      <c r="F16" s="41"/>
      <c r="G16" s="41"/>
      <c r="H16" s="41"/>
      <c r="I16" s="41"/>
      <c r="J16" s="54"/>
      <c r="K16" s="54"/>
      <c r="L16" s="3"/>
      <c r="M16" s="3"/>
      <c r="N16" s="2"/>
      <c r="O16" s="2"/>
      <c r="P16" s="2"/>
      <c r="Q16" s="2"/>
      <c r="R16" s="2"/>
    </row>
    <row r="17" spans="1:18" ht="18" customHeight="1">
      <c r="A17" s="31">
        <v>6</v>
      </c>
      <c r="B17" s="38" t="s">
        <v>55</v>
      </c>
      <c r="C17" s="42">
        <v>6</v>
      </c>
      <c r="D17" s="42" t="s">
        <v>5</v>
      </c>
      <c r="E17" s="43">
        <v>30</v>
      </c>
      <c r="F17" s="43">
        <v>7</v>
      </c>
      <c r="G17" s="43">
        <v>7</v>
      </c>
      <c r="H17" s="43">
        <v>16</v>
      </c>
      <c r="I17" s="43">
        <v>0</v>
      </c>
      <c r="J17" s="55">
        <f>F17/7</f>
        <v>1</v>
      </c>
      <c r="K17" s="55">
        <f>(G17+H17+I17)/7</f>
        <v>3.2857142857142856</v>
      </c>
      <c r="L17" s="3"/>
      <c r="M17" s="3"/>
      <c r="N17" s="2"/>
      <c r="O17" s="2"/>
      <c r="P17" s="2"/>
      <c r="Q17" s="2"/>
      <c r="R17" s="2"/>
    </row>
    <row r="18" spans="1:18" ht="18" customHeight="1">
      <c r="A18" s="32"/>
      <c r="B18" s="40" t="s">
        <v>23</v>
      </c>
      <c r="C18" s="42"/>
      <c r="D18" s="42"/>
      <c r="E18" s="43"/>
      <c r="F18" s="43"/>
      <c r="G18" s="43"/>
      <c r="H18" s="43"/>
      <c r="I18" s="43"/>
      <c r="J18" s="55"/>
      <c r="K18" s="55"/>
      <c r="L18" s="3"/>
      <c r="M18" s="3"/>
      <c r="N18" s="2"/>
      <c r="O18" s="2"/>
      <c r="P18" s="2"/>
      <c r="Q18" s="2"/>
      <c r="R18" s="2"/>
    </row>
    <row r="19" spans="1:18" ht="18" customHeight="1">
      <c r="A19" s="32"/>
      <c r="B19" s="40" t="s">
        <v>41</v>
      </c>
      <c r="C19" s="42"/>
      <c r="D19" s="42"/>
      <c r="E19" s="43"/>
      <c r="F19" s="43"/>
      <c r="G19" s="43"/>
      <c r="H19" s="43"/>
      <c r="I19" s="43"/>
      <c r="J19" s="55"/>
      <c r="K19" s="55"/>
      <c r="L19" s="3"/>
      <c r="M19" s="3"/>
      <c r="N19" s="2"/>
      <c r="O19" s="2"/>
      <c r="P19" s="2"/>
      <c r="Q19" s="2"/>
      <c r="R19" s="2"/>
    </row>
    <row r="20" spans="1:18" ht="18" customHeight="1">
      <c r="A20" s="32"/>
      <c r="B20" s="40" t="s">
        <v>40</v>
      </c>
      <c r="C20" s="44"/>
      <c r="D20" s="44"/>
      <c r="E20" s="44"/>
      <c r="F20" s="44"/>
      <c r="G20" s="44"/>
      <c r="H20" s="44"/>
      <c r="I20" s="44"/>
      <c r="J20" s="56"/>
      <c r="K20" s="56"/>
      <c r="L20" s="3"/>
      <c r="M20" s="3"/>
      <c r="N20" s="2"/>
      <c r="O20" s="2"/>
      <c r="P20" s="2"/>
      <c r="Q20" s="2"/>
      <c r="R20" s="2"/>
    </row>
    <row r="21" spans="1:18" ht="18" customHeight="1">
      <c r="A21" s="33"/>
      <c r="B21" s="14" t="s">
        <v>6</v>
      </c>
      <c r="C21" s="20">
        <f>SUM(C5:C18)</f>
        <v>20</v>
      </c>
      <c r="D21" s="20"/>
      <c r="E21" s="20">
        <f aca="true" t="shared" si="0" ref="E21:K21">SUM(E5:E18)</f>
        <v>126</v>
      </c>
      <c r="F21" s="15">
        <f t="shared" si="0"/>
        <v>65</v>
      </c>
      <c r="G21" s="15">
        <f t="shared" si="0"/>
        <v>18</v>
      </c>
      <c r="H21" s="15">
        <f t="shared" si="0"/>
        <v>43</v>
      </c>
      <c r="I21" s="15">
        <f t="shared" si="0"/>
        <v>0</v>
      </c>
      <c r="J21" s="57">
        <f t="shared" si="0"/>
        <v>9.285714285714286</v>
      </c>
      <c r="K21" s="57">
        <f t="shared" si="0"/>
        <v>8.714285714285715</v>
      </c>
      <c r="L21" s="3"/>
      <c r="M21" s="3"/>
      <c r="N21" s="2"/>
      <c r="O21" s="2"/>
      <c r="P21" s="2"/>
      <c r="Q21" s="2"/>
      <c r="R21" s="2"/>
    </row>
    <row r="22" spans="1:18" ht="18" customHeight="1">
      <c r="A22" s="32"/>
      <c r="B22" s="64" t="s">
        <v>30</v>
      </c>
      <c r="C22" s="64"/>
      <c r="D22" s="64"/>
      <c r="E22" s="64"/>
      <c r="F22" s="64"/>
      <c r="G22" s="64"/>
      <c r="H22" s="64"/>
      <c r="I22" s="64"/>
      <c r="J22" s="64"/>
      <c r="K22" s="64"/>
      <c r="L22" s="3"/>
      <c r="M22" s="3"/>
      <c r="N22" s="2"/>
      <c r="O22" s="2"/>
      <c r="P22" s="2"/>
      <c r="Q22" s="2"/>
      <c r="R22" s="2"/>
    </row>
    <row r="23" spans="1:18" ht="18" customHeight="1">
      <c r="A23" s="45">
        <v>7</v>
      </c>
      <c r="B23" s="38" t="s">
        <v>7</v>
      </c>
      <c r="C23" s="42">
        <v>6</v>
      </c>
      <c r="D23" s="42" t="s">
        <v>5</v>
      </c>
      <c r="E23" s="46">
        <v>30</v>
      </c>
      <c r="F23" s="46">
        <v>12</v>
      </c>
      <c r="G23" s="46">
        <v>6</v>
      </c>
      <c r="H23" s="46">
        <v>12</v>
      </c>
      <c r="I23" s="43">
        <v>0</v>
      </c>
      <c r="J23" s="55">
        <f>F23/7</f>
        <v>1.7142857142857142</v>
      </c>
      <c r="K23" s="55">
        <f>(G23+H23+I23)/7</f>
        <v>2.5714285714285716</v>
      </c>
      <c r="L23" s="3"/>
      <c r="M23" s="3"/>
      <c r="N23" s="2"/>
      <c r="O23" s="2"/>
      <c r="P23" s="2"/>
      <c r="Q23" s="2"/>
      <c r="R23" s="2"/>
    </row>
    <row r="24" spans="1:18" ht="18" customHeight="1">
      <c r="A24" s="45">
        <v>8</v>
      </c>
      <c r="B24" s="38" t="s">
        <v>14</v>
      </c>
      <c r="C24" s="42">
        <v>6</v>
      </c>
      <c r="D24" s="42" t="s">
        <v>5</v>
      </c>
      <c r="E24" s="17">
        <v>33</v>
      </c>
      <c r="F24" s="17">
        <v>12</v>
      </c>
      <c r="G24" s="17">
        <v>6</v>
      </c>
      <c r="H24" s="17">
        <v>15</v>
      </c>
      <c r="I24" s="42">
        <v>0</v>
      </c>
      <c r="J24" s="55">
        <f>F24/7</f>
        <v>1.7142857142857142</v>
      </c>
      <c r="K24" s="55">
        <f>(G24+H24+I24)/7</f>
        <v>3</v>
      </c>
      <c r="L24" s="3"/>
      <c r="M24" s="3"/>
      <c r="N24" s="2"/>
      <c r="O24" s="2"/>
      <c r="P24" s="2"/>
      <c r="Q24" s="2"/>
      <c r="R24" s="2"/>
    </row>
    <row r="25" spans="1:18" ht="18" customHeight="1">
      <c r="A25" s="45">
        <v>9</v>
      </c>
      <c r="B25" s="47" t="s">
        <v>44</v>
      </c>
      <c r="C25" s="48">
        <v>3</v>
      </c>
      <c r="D25" s="48" t="s">
        <v>3</v>
      </c>
      <c r="E25" s="48">
        <v>18</v>
      </c>
      <c r="F25" s="48">
        <v>7</v>
      </c>
      <c r="G25" s="48">
        <v>4</v>
      </c>
      <c r="H25" s="48">
        <v>5</v>
      </c>
      <c r="I25" s="42">
        <v>2</v>
      </c>
      <c r="J25" s="55">
        <f>F25/7</f>
        <v>1</v>
      </c>
      <c r="K25" s="55">
        <f>(G25+H25+I25)/7</f>
        <v>1.5714285714285714</v>
      </c>
      <c r="L25" s="3"/>
      <c r="M25" s="3"/>
      <c r="N25" s="2"/>
      <c r="O25" s="2"/>
      <c r="P25" s="2"/>
      <c r="Q25" s="2"/>
      <c r="R25" s="2"/>
    </row>
    <row r="26" spans="1:18" ht="18" customHeight="1">
      <c r="A26" s="45">
        <v>10</v>
      </c>
      <c r="B26" s="47" t="s">
        <v>52</v>
      </c>
      <c r="C26" s="48">
        <v>3</v>
      </c>
      <c r="D26" s="48" t="s">
        <v>3</v>
      </c>
      <c r="E26" s="48">
        <v>18</v>
      </c>
      <c r="F26" s="48">
        <v>7</v>
      </c>
      <c r="G26" s="48">
        <v>6</v>
      </c>
      <c r="H26" s="48">
        <v>5</v>
      </c>
      <c r="I26" s="42">
        <v>0</v>
      </c>
      <c r="J26" s="55">
        <f>F26/7</f>
        <v>1</v>
      </c>
      <c r="K26" s="55">
        <f>(G26+H26+I26)/7</f>
        <v>1.5714285714285714</v>
      </c>
      <c r="L26" s="3"/>
      <c r="M26" s="3"/>
      <c r="N26" s="2"/>
      <c r="O26" s="2"/>
      <c r="P26" s="2"/>
      <c r="Q26" s="2"/>
      <c r="R26" s="2"/>
    </row>
    <row r="27" spans="1:18" ht="18" customHeight="1">
      <c r="A27" s="45">
        <v>11</v>
      </c>
      <c r="B27" s="38" t="s">
        <v>56</v>
      </c>
      <c r="C27" s="42">
        <v>6</v>
      </c>
      <c r="D27" s="42" t="s">
        <v>5</v>
      </c>
      <c r="E27" s="17">
        <v>30</v>
      </c>
      <c r="F27" s="17">
        <v>10</v>
      </c>
      <c r="G27" s="17">
        <v>5</v>
      </c>
      <c r="H27" s="17">
        <v>12</v>
      </c>
      <c r="I27" s="42">
        <v>3</v>
      </c>
      <c r="J27" s="55">
        <f>F27/7</f>
        <v>1.4285714285714286</v>
      </c>
      <c r="K27" s="55">
        <f>(G27+H27+I27)/7</f>
        <v>2.857142857142857</v>
      </c>
      <c r="L27" s="3"/>
      <c r="M27" s="3"/>
      <c r="N27" s="2"/>
      <c r="O27" s="2"/>
      <c r="P27" s="2"/>
      <c r="Q27" s="2"/>
      <c r="R27" s="2"/>
    </row>
    <row r="28" spans="1:18" ht="18" customHeight="1">
      <c r="A28" s="45"/>
      <c r="B28" s="49" t="s">
        <v>42</v>
      </c>
      <c r="C28" s="42"/>
      <c r="D28" s="42"/>
      <c r="E28" s="17"/>
      <c r="F28" s="17"/>
      <c r="G28" s="17"/>
      <c r="H28" s="17"/>
      <c r="I28" s="42"/>
      <c r="J28" s="55"/>
      <c r="K28" s="55"/>
      <c r="L28" s="3"/>
      <c r="M28" s="3"/>
      <c r="N28" s="2"/>
      <c r="O28" s="2"/>
      <c r="P28" s="2"/>
      <c r="Q28" s="2"/>
      <c r="R28" s="2"/>
    </row>
    <row r="29" spans="1:18" ht="18" customHeight="1">
      <c r="A29" s="45"/>
      <c r="B29" s="49" t="s">
        <v>43</v>
      </c>
      <c r="C29" s="44"/>
      <c r="D29" s="44"/>
      <c r="E29" s="44"/>
      <c r="F29" s="44"/>
      <c r="G29" s="44"/>
      <c r="H29" s="44"/>
      <c r="I29" s="44"/>
      <c r="J29" s="56"/>
      <c r="K29" s="56"/>
      <c r="L29" s="3"/>
      <c r="M29" s="2"/>
      <c r="N29" s="2"/>
      <c r="O29" s="2"/>
      <c r="P29" s="2"/>
      <c r="Q29" s="2"/>
      <c r="R29" s="2"/>
    </row>
    <row r="30" spans="1:18" ht="18" customHeight="1">
      <c r="A30" s="45">
        <v>12</v>
      </c>
      <c r="B30" s="38" t="s">
        <v>59</v>
      </c>
      <c r="C30" s="42">
        <v>1</v>
      </c>
      <c r="D30" s="42" t="s">
        <v>3</v>
      </c>
      <c r="E30" s="42">
        <v>9</v>
      </c>
      <c r="F30" s="42">
        <v>9</v>
      </c>
      <c r="G30" s="42">
        <v>0</v>
      </c>
      <c r="H30" s="42">
        <v>0</v>
      </c>
      <c r="I30" s="42">
        <v>0</v>
      </c>
      <c r="J30" s="55">
        <f>F30/7</f>
        <v>1.2857142857142858</v>
      </c>
      <c r="K30" s="55">
        <f>(G30+H30+I30)/7</f>
        <v>0</v>
      </c>
      <c r="L30" s="3"/>
      <c r="M30" s="2"/>
      <c r="N30" s="2"/>
      <c r="O30" s="2"/>
      <c r="P30" s="2"/>
      <c r="Q30" s="2"/>
      <c r="R30" s="2"/>
    </row>
    <row r="31" spans="1:18" ht="18" customHeight="1">
      <c r="A31" s="45"/>
      <c r="B31" s="49" t="s">
        <v>21</v>
      </c>
      <c r="C31" s="42"/>
      <c r="D31" s="42"/>
      <c r="E31" s="42"/>
      <c r="F31" s="42"/>
      <c r="G31" s="42"/>
      <c r="H31" s="42"/>
      <c r="I31" s="42"/>
      <c r="J31" s="55"/>
      <c r="K31" s="55"/>
      <c r="L31" s="3"/>
      <c r="M31" s="2"/>
      <c r="N31" s="2"/>
      <c r="O31" s="2"/>
      <c r="P31" s="2"/>
      <c r="Q31" s="2"/>
      <c r="R31" s="2"/>
    </row>
    <row r="32" spans="1:18" ht="18" customHeight="1">
      <c r="A32" s="31"/>
      <c r="B32" s="18" t="s">
        <v>22</v>
      </c>
      <c r="C32" s="16"/>
      <c r="D32" s="16"/>
      <c r="E32" s="17"/>
      <c r="F32" s="17"/>
      <c r="G32" s="17"/>
      <c r="H32" s="17"/>
      <c r="I32" s="16"/>
      <c r="J32" s="58"/>
      <c r="K32" s="58"/>
      <c r="L32" s="3"/>
      <c r="M32" s="2"/>
      <c r="N32" s="2"/>
      <c r="O32" s="2"/>
      <c r="P32" s="2"/>
      <c r="Q32" s="2"/>
      <c r="R32" s="2"/>
    </row>
    <row r="33" spans="1:18" ht="18" customHeight="1">
      <c r="A33" s="33"/>
      <c r="B33" s="19" t="s">
        <v>6</v>
      </c>
      <c r="C33" s="15">
        <f>SUM(C23:C32)</f>
        <v>25</v>
      </c>
      <c r="D33" s="15"/>
      <c r="E33" s="20">
        <f aca="true" t="shared" si="1" ref="E33:K33">SUM(E23:E32)</f>
        <v>138</v>
      </c>
      <c r="F33" s="20">
        <f t="shared" si="1"/>
        <v>57</v>
      </c>
      <c r="G33" s="20">
        <f t="shared" si="1"/>
        <v>27</v>
      </c>
      <c r="H33" s="20">
        <f t="shared" si="1"/>
        <v>49</v>
      </c>
      <c r="I33" s="20">
        <f t="shared" si="1"/>
        <v>5</v>
      </c>
      <c r="J33" s="57">
        <f t="shared" si="1"/>
        <v>8.142857142857144</v>
      </c>
      <c r="K33" s="57">
        <f t="shared" si="1"/>
        <v>11.571428571428571</v>
      </c>
      <c r="L33" s="3"/>
      <c r="M33" s="3"/>
      <c r="N33" s="2"/>
      <c r="O33" s="2"/>
      <c r="P33" s="2"/>
      <c r="Q33" s="2"/>
      <c r="R33" s="2"/>
    </row>
    <row r="34" spans="1:18" ht="18" customHeight="1">
      <c r="A34" s="32"/>
      <c r="B34" s="65" t="s">
        <v>31</v>
      </c>
      <c r="C34" s="65"/>
      <c r="D34" s="65"/>
      <c r="E34" s="65"/>
      <c r="F34" s="65"/>
      <c r="G34" s="65"/>
      <c r="H34" s="65"/>
      <c r="I34" s="65"/>
      <c r="J34" s="65"/>
      <c r="K34" s="65"/>
      <c r="L34" s="3"/>
      <c r="M34" s="3"/>
      <c r="N34" s="2"/>
      <c r="O34" s="2"/>
      <c r="P34" s="2"/>
      <c r="Q34" s="2"/>
      <c r="R34" s="2"/>
    </row>
    <row r="35" spans="1:18" ht="18" customHeight="1">
      <c r="A35" s="45">
        <v>13</v>
      </c>
      <c r="B35" s="36" t="s">
        <v>60</v>
      </c>
      <c r="C35" s="30">
        <v>6</v>
      </c>
      <c r="D35" s="30" t="s">
        <v>5</v>
      </c>
      <c r="E35" s="30">
        <v>30</v>
      </c>
      <c r="F35" s="30">
        <v>12</v>
      </c>
      <c r="G35" s="30">
        <v>8</v>
      </c>
      <c r="H35" s="30">
        <v>10</v>
      </c>
      <c r="I35" s="30">
        <v>0</v>
      </c>
      <c r="J35" s="53">
        <f>F35/7</f>
        <v>1.7142857142857142</v>
      </c>
      <c r="K35" s="53">
        <f>(G35+H35+I35)/7</f>
        <v>2.5714285714285716</v>
      </c>
      <c r="L35" s="3"/>
      <c r="M35" s="3"/>
      <c r="N35" s="2"/>
      <c r="O35" s="2"/>
      <c r="P35" s="2"/>
      <c r="Q35" s="2"/>
      <c r="R35" s="2"/>
    </row>
    <row r="36" spans="1:18" ht="18" customHeight="1">
      <c r="A36" s="45"/>
      <c r="B36" s="50" t="s">
        <v>46</v>
      </c>
      <c r="C36" s="51"/>
      <c r="D36" s="51"/>
      <c r="E36" s="51"/>
      <c r="F36" s="51"/>
      <c r="G36" s="51"/>
      <c r="H36" s="51"/>
      <c r="I36" s="51"/>
      <c r="J36" s="59"/>
      <c r="K36" s="59"/>
      <c r="L36" s="3"/>
      <c r="M36" s="3"/>
      <c r="N36" s="2"/>
      <c r="O36" s="2"/>
      <c r="P36" s="2"/>
      <c r="Q36" s="2"/>
      <c r="R36" s="2"/>
    </row>
    <row r="37" spans="1:18" ht="17.25" customHeight="1">
      <c r="A37" s="45"/>
      <c r="B37" s="40" t="s">
        <v>47</v>
      </c>
      <c r="C37" s="51"/>
      <c r="D37" s="51"/>
      <c r="E37" s="51"/>
      <c r="F37" s="51"/>
      <c r="G37" s="51"/>
      <c r="H37" s="51"/>
      <c r="I37" s="51"/>
      <c r="J37" s="59"/>
      <c r="K37" s="59"/>
      <c r="L37" s="3"/>
      <c r="M37" s="3"/>
      <c r="N37" s="2"/>
      <c r="O37" s="2"/>
      <c r="P37" s="2"/>
      <c r="Q37" s="2"/>
      <c r="R37" s="2"/>
    </row>
    <row r="38" spans="1:18" ht="18" customHeight="1">
      <c r="A38" s="45">
        <v>14</v>
      </c>
      <c r="B38" s="35" t="s">
        <v>15</v>
      </c>
      <c r="C38" s="30">
        <v>2</v>
      </c>
      <c r="D38" s="30" t="s">
        <v>3</v>
      </c>
      <c r="E38" s="30">
        <v>18</v>
      </c>
      <c r="F38" s="30">
        <v>7</v>
      </c>
      <c r="G38" s="30">
        <v>6</v>
      </c>
      <c r="H38" s="30">
        <v>5</v>
      </c>
      <c r="I38" s="30">
        <v>0</v>
      </c>
      <c r="J38" s="53">
        <f aca="true" t="shared" si="2" ref="J38:J45">F38/7</f>
        <v>1</v>
      </c>
      <c r="K38" s="53">
        <f aca="true" t="shared" si="3" ref="K38:K45">(G38+H38+I38)/7</f>
        <v>1.5714285714285714</v>
      </c>
      <c r="L38" s="3"/>
      <c r="M38" s="3"/>
      <c r="N38" s="2"/>
      <c r="O38" s="2"/>
      <c r="P38" s="2"/>
      <c r="Q38" s="2"/>
      <c r="R38" s="2"/>
    </row>
    <row r="39" spans="1:18" ht="18" customHeight="1">
      <c r="A39" s="45">
        <v>15</v>
      </c>
      <c r="B39" s="35" t="s">
        <v>61</v>
      </c>
      <c r="C39" s="30">
        <v>4</v>
      </c>
      <c r="D39" s="30" t="s">
        <v>3</v>
      </c>
      <c r="E39" s="30">
        <v>24</v>
      </c>
      <c r="F39" s="30">
        <v>12</v>
      </c>
      <c r="G39" s="30">
        <v>8</v>
      </c>
      <c r="H39" s="30">
        <v>4</v>
      </c>
      <c r="I39" s="30">
        <v>0</v>
      </c>
      <c r="J39" s="53">
        <f>F39/7</f>
        <v>1.7142857142857142</v>
      </c>
      <c r="K39" s="53">
        <f>(G39+H39+I39)/7</f>
        <v>1.7142857142857142</v>
      </c>
      <c r="L39" s="3"/>
      <c r="M39" s="3"/>
      <c r="N39" s="2"/>
      <c r="O39" s="2"/>
      <c r="P39" s="2"/>
      <c r="Q39" s="2"/>
      <c r="R39" s="2"/>
    </row>
    <row r="40" spans="1:18" ht="18" customHeight="1">
      <c r="A40" s="45"/>
      <c r="B40" s="40" t="s">
        <v>28</v>
      </c>
      <c r="C40" s="30"/>
      <c r="D40" s="30"/>
      <c r="E40" s="30"/>
      <c r="F40" s="30"/>
      <c r="G40" s="30"/>
      <c r="H40" s="30"/>
      <c r="I40" s="30"/>
      <c r="J40" s="53"/>
      <c r="K40" s="53"/>
      <c r="L40" s="3"/>
      <c r="M40" s="3"/>
      <c r="N40" s="2"/>
      <c r="O40" s="2"/>
      <c r="P40" s="2"/>
      <c r="Q40" s="2"/>
      <c r="R40" s="2"/>
    </row>
    <row r="41" spans="1:18" ht="15.75" customHeight="1">
      <c r="A41" s="45"/>
      <c r="B41" s="40" t="s">
        <v>49</v>
      </c>
      <c r="C41" s="52"/>
      <c r="D41" s="52"/>
      <c r="E41" s="52"/>
      <c r="F41" s="52"/>
      <c r="G41" s="52"/>
      <c r="H41" s="52"/>
      <c r="I41" s="52"/>
      <c r="J41" s="60"/>
      <c r="K41" s="60"/>
      <c r="L41" s="3"/>
      <c r="M41" s="3"/>
      <c r="N41" s="2"/>
      <c r="O41" s="2"/>
      <c r="P41" s="2"/>
      <c r="Q41" s="2"/>
      <c r="R41" s="2"/>
    </row>
    <row r="42" spans="1:18" ht="18" customHeight="1">
      <c r="A42" s="45">
        <v>16</v>
      </c>
      <c r="B42" s="35" t="s">
        <v>10</v>
      </c>
      <c r="C42" s="30">
        <v>2</v>
      </c>
      <c r="D42" s="30" t="s">
        <v>3</v>
      </c>
      <c r="E42" s="30">
        <v>18</v>
      </c>
      <c r="F42" s="30">
        <v>5</v>
      </c>
      <c r="G42" s="30">
        <v>5</v>
      </c>
      <c r="H42" s="30">
        <v>8</v>
      </c>
      <c r="I42" s="30">
        <v>0</v>
      </c>
      <c r="J42" s="53">
        <f t="shared" si="2"/>
        <v>0.7142857142857143</v>
      </c>
      <c r="K42" s="53">
        <f t="shared" si="3"/>
        <v>1.8571428571428572</v>
      </c>
      <c r="L42" s="3"/>
      <c r="M42" s="3"/>
      <c r="N42" s="2"/>
      <c r="O42" s="2"/>
      <c r="P42" s="2"/>
      <c r="Q42" s="2"/>
      <c r="R42" s="2"/>
    </row>
    <row r="43" spans="1:18" ht="18" customHeight="1">
      <c r="A43" s="45">
        <v>17</v>
      </c>
      <c r="B43" s="35" t="s">
        <v>4</v>
      </c>
      <c r="C43" s="30">
        <v>2</v>
      </c>
      <c r="D43" s="30" t="s">
        <v>3</v>
      </c>
      <c r="E43" s="37">
        <v>18</v>
      </c>
      <c r="F43" s="37">
        <v>7</v>
      </c>
      <c r="G43" s="37">
        <v>3</v>
      </c>
      <c r="H43" s="37">
        <v>8</v>
      </c>
      <c r="I43" s="37">
        <v>0</v>
      </c>
      <c r="J43" s="53">
        <f t="shared" si="2"/>
        <v>1</v>
      </c>
      <c r="K43" s="53">
        <f t="shared" si="3"/>
        <v>1.5714285714285714</v>
      </c>
      <c r="L43" s="3"/>
      <c r="M43" s="3"/>
      <c r="N43" s="2"/>
      <c r="O43" s="2"/>
      <c r="P43" s="2"/>
      <c r="Q43" s="2"/>
      <c r="R43" s="2"/>
    </row>
    <row r="44" spans="1:18" ht="18" customHeight="1">
      <c r="A44" s="45">
        <v>18</v>
      </c>
      <c r="B44" s="36" t="s">
        <v>16</v>
      </c>
      <c r="C44" s="30">
        <v>1</v>
      </c>
      <c r="D44" s="30" t="s">
        <v>3</v>
      </c>
      <c r="E44" s="30">
        <v>9</v>
      </c>
      <c r="F44" s="30">
        <v>0</v>
      </c>
      <c r="G44" s="30">
        <v>6</v>
      </c>
      <c r="H44" s="30">
        <v>3</v>
      </c>
      <c r="I44" s="30">
        <v>0</v>
      </c>
      <c r="J44" s="53">
        <f t="shared" si="2"/>
        <v>0</v>
      </c>
      <c r="K44" s="53">
        <f t="shared" si="3"/>
        <v>1.2857142857142858</v>
      </c>
      <c r="L44" s="3"/>
      <c r="M44" s="2"/>
      <c r="N44" s="2"/>
      <c r="O44" s="2"/>
      <c r="P44" s="2"/>
      <c r="Q44" s="2"/>
      <c r="R44" s="2"/>
    </row>
    <row r="45" spans="1:18" ht="18" customHeight="1">
      <c r="A45" s="45">
        <v>19</v>
      </c>
      <c r="B45" s="35" t="s">
        <v>11</v>
      </c>
      <c r="C45" s="30">
        <v>1</v>
      </c>
      <c r="D45" s="30" t="s">
        <v>3</v>
      </c>
      <c r="E45" s="30">
        <v>9</v>
      </c>
      <c r="F45" s="30">
        <v>0</v>
      </c>
      <c r="G45" s="30">
        <v>0</v>
      </c>
      <c r="H45" s="30">
        <v>9</v>
      </c>
      <c r="I45" s="30">
        <v>0</v>
      </c>
      <c r="J45" s="53">
        <f t="shared" si="2"/>
        <v>0</v>
      </c>
      <c r="K45" s="53">
        <f t="shared" si="3"/>
        <v>1.2857142857142858</v>
      </c>
      <c r="L45" s="3"/>
      <c r="M45" s="3"/>
      <c r="N45" s="2"/>
      <c r="O45" s="2"/>
      <c r="P45" s="2"/>
      <c r="Q45" s="2"/>
      <c r="R45" s="2"/>
    </row>
    <row r="46" spans="1:18" ht="18" customHeight="1">
      <c r="A46" s="33"/>
      <c r="B46" s="14" t="s">
        <v>6</v>
      </c>
      <c r="C46" s="21">
        <f>SUM(C35:C45)</f>
        <v>18</v>
      </c>
      <c r="D46" s="21"/>
      <c r="E46" s="21">
        <f aca="true" t="shared" si="4" ref="E46:K46">SUM(E35:E45)</f>
        <v>126</v>
      </c>
      <c r="F46" s="21">
        <f t="shared" si="4"/>
        <v>43</v>
      </c>
      <c r="G46" s="21">
        <f t="shared" si="4"/>
        <v>36</v>
      </c>
      <c r="H46" s="21">
        <f t="shared" si="4"/>
        <v>47</v>
      </c>
      <c r="I46" s="21">
        <f t="shared" si="4"/>
        <v>0</v>
      </c>
      <c r="J46" s="23">
        <f t="shared" si="4"/>
        <v>6.142857142857143</v>
      </c>
      <c r="K46" s="23">
        <f t="shared" si="4"/>
        <v>11.85714285714286</v>
      </c>
      <c r="L46" s="3"/>
      <c r="M46" s="3"/>
      <c r="N46" s="2"/>
      <c r="O46" s="2"/>
      <c r="P46" s="2"/>
      <c r="Q46" s="2"/>
      <c r="R46" s="2"/>
    </row>
    <row r="47" spans="1:18" ht="18" customHeight="1">
      <c r="A47" s="32"/>
      <c r="B47" s="63" t="s">
        <v>32</v>
      </c>
      <c r="C47" s="63"/>
      <c r="D47" s="63"/>
      <c r="E47" s="63"/>
      <c r="F47" s="63"/>
      <c r="G47" s="63"/>
      <c r="H47" s="63"/>
      <c r="I47" s="63"/>
      <c r="J47" s="63"/>
      <c r="K47" s="63"/>
      <c r="L47" s="3"/>
      <c r="M47" s="2"/>
      <c r="N47" s="2"/>
      <c r="O47" s="2"/>
      <c r="P47" s="2"/>
      <c r="Q47" s="2"/>
      <c r="R47" s="2"/>
    </row>
    <row r="48" spans="1:18" ht="18" customHeight="1">
      <c r="A48" s="31">
        <v>20</v>
      </c>
      <c r="B48" s="34" t="s">
        <v>17</v>
      </c>
      <c r="C48" s="30">
        <v>5</v>
      </c>
      <c r="D48" s="30" t="s">
        <v>5</v>
      </c>
      <c r="E48" s="30">
        <v>30</v>
      </c>
      <c r="F48" s="30">
        <v>7</v>
      </c>
      <c r="G48" s="30">
        <v>7</v>
      </c>
      <c r="H48" s="30">
        <v>12</v>
      </c>
      <c r="I48" s="30">
        <v>4</v>
      </c>
      <c r="J48" s="53">
        <f>F48/6</f>
        <v>1.1666666666666667</v>
      </c>
      <c r="K48" s="53">
        <f>(G48+H48+I48)/6</f>
        <v>3.8333333333333335</v>
      </c>
      <c r="L48" s="3"/>
      <c r="M48" s="2"/>
      <c r="N48" s="2"/>
      <c r="O48" s="2"/>
      <c r="P48" s="2"/>
      <c r="Q48" s="2"/>
      <c r="R48" s="2"/>
    </row>
    <row r="49" spans="1:18" ht="18" customHeight="1">
      <c r="A49" s="31">
        <v>21</v>
      </c>
      <c r="B49" s="34" t="s">
        <v>18</v>
      </c>
      <c r="C49" s="30">
        <v>3</v>
      </c>
      <c r="D49" s="30" t="s">
        <v>5</v>
      </c>
      <c r="E49" s="30">
        <v>24</v>
      </c>
      <c r="F49" s="30">
        <v>8</v>
      </c>
      <c r="G49" s="30">
        <v>8</v>
      </c>
      <c r="H49" s="30">
        <v>8</v>
      </c>
      <c r="I49" s="30">
        <v>0</v>
      </c>
      <c r="J49" s="53">
        <f>F49/6</f>
        <v>1.3333333333333333</v>
      </c>
      <c r="K49" s="53">
        <f>(G49+H49+I49)/6</f>
        <v>2.6666666666666665</v>
      </c>
      <c r="L49" s="3"/>
      <c r="M49" s="2"/>
      <c r="N49" s="2"/>
      <c r="O49" s="2"/>
      <c r="P49" s="2"/>
      <c r="Q49" s="2"/>
      <c r="R49" s="2"/>
    </row>
    <row r="50" spans="1:18" ht="18" customHeight="1">
      <c r="A50" s="31">
        <v>22</v>
      </c>
      <c r="B50" s="34" t="s">
        <v>62</v>
      </c>
      <c r="C50" s="30">
        <v>2</v>
      </c>
      <c r="D50" s="30" t="s">
        <v>3</v>
      </c>
      <c r="E50" s="30">
        <v>18</v>
      </c>
      <c r="F50" s="30">
        <v>18</v>
      </c>
      <c r="G50" s="30">
        <v>0</v>
      </c>
      <c r="H50" s="30">
        <v>0</v>
      </c>
      <c r="I50" s="30">
        <v>0</v>
      </c>
      <c r="J50" s="53">
        <f>F50/6</f>
        <v>3</v>
      </c>
      <c r="K50" s="53">
        <f>(G50+H50+I50)/6</f>
        <v>0</v>
      </c>
      <c r="L50" s="3"/>
      <c r="M50" s="2"/>
      <c r="N50" s="2"/>
      <c r="O50" s="2"/>
      <c r="P50" s="2"/>
      <c r="Q50" s="2"/>
      <c r="R50" s="2"/>
    </row>
    <row r="51" spans="1:18" ht="18" customHeight="1">
      <c r="A51" s="31"/>
      <c r="B51" s="40" t="s">
        <v>26</v>
      </c>
      <c r="C51" s="30"/>
      <c r="D51" s="30"/>
      <c r="E51" s="30"/>
      <c r="F51" s="30"/>
      <c r="G51" s="30"/>
      <c r="H51" s="30"/>
      <c r="I51" s="30"/>
      <c r="J51" s="53"/>
      <c r="K51" s="53"/>
      <c r="L51" s="3"/>
      <c r="M51" s="2"/>
      <c r="N51" s="2"/>
      <c r="O51" s="2"/>
      <c r="P51" s="2"/>
      <c r="Q51" s="2"/>
      <c r="R51" s="2"/>
    </row>
    <row r="52" spans="1:18" ht="18" customHeight="1">
      <c r="A52" s="31"/>
      <c r="B52" s="40" t="s">
        <v>50</v>
      </c>
      <c r="C52" s="52"/>
      <c r="D52" s="52"/>
      <c r="E52" s="52"/>
      <c r="F52" s="52"/>
      <c r="G52" s="52"/>
      <c r="H52" s="52"/>
      <c r="I52" s="52"/>
      <c r="J52" s="60"/>
      <c r="K52" s="60"/>
      <c r="L52" s="3"/>
      <c r="M52" s="2"/>
      <c r="N52" s="2"/>
      <c r="O52" s="2"/>
      <c r="P52" s="2"/>
      <c r="Q52" s="2"/>
      <c r="R52" s="2"/>
    </row>
    <row r="53" spans="1:18" ht="18" customHeight="1">
      <c r="A53" s="31">
        <v>23</v>
      </c>
      <c r="B53" s="34" t="s">
        <v>12</v>
      </c>
      <c r="C53" s="30">
        <v>2</v>
      </c>
      <c r="D53" s="30" t="s">
        <v>3</v>
      </c>
      <c r="E53" s="30">
        <v>18</v>
      </c>
      <c r="F53" s="30">
        <v>0</v>
      </c>
      <c r="G53" s="30">
        <v>0</v>
      </c>
      <c r="H53" s="30">
        <v>18</v>
      </c>
      <c r="I53" s="30">
        <v>0</v>
      </c>
      <c r="J53" s="53">
        <f>F53/6</f>
        <v>0</v>
      </c>
      <c r="K53" s="53">
        <f>(G53+H53+I53)/6</f>
        <v>3</v>
      </c>
      <c r="L53" s="3"/>
      <c r="M53" s="2"/>
      <c r="N53" s="2"/>
      <c r="O53" s="2"/>
      <c r="P53" s="2"/>
      <c r="Q53" s="2"/>
      <c r="R53" s="2"/>
    </row>
    <row r="54" spans="1:18" ht="18" customHeight="1">
      <c r="A54" s="31">
        <v>24</v>
      </c>
      <c r="B54" s="22" t="s">
        <v>58</v>
      </c>
      <c r="C54" s="12">
        <v>15</v>
      </c>
      <c r="D54" s="12" t="s">
        <v>5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61">
        <f>F54/6</f>
        <v>0</v>
      </c>
      <c r="K54" s="61">
        <f>(G54+H54+I54)/6</f>
        <v>0</v>
      </c>
      <c r="L54" s="3"/>
      <c r="M54" s="2"/>
      <c r="N54" s="2"/>
      <c r="O54" s="2"/>
      <c r="P54" s="2"/>
      <c r="Q54" s="2"/>
      <c r="R54" s="2"/>
    </row>
    <row r="55" spans="1:18" ht="18" customHeight="1">
      <c r="A55" s="13"/>
      <c r="B55" s="14" t="s">
        <v>6</v>
      </c>
      <c r="C55" s="21">
        <f>SUM(C48:C54)</f>
        <v>27</v>
      </c>
      <c r="D55" s="21"/>
      <c r="E55" s="21">
        <f>SUM(E48:E54)</f>
        <v>90</v>
      </c>
      <c r="F55" s="21">
        <f aca="true" t="shared" si="5" ref="F55:K55">SUM(F48:F54)</f>
        <v>33</v>
      </c>
      <c r="G55" s="21">
        <f t="shared" si="5"/>
        <v>15</v>
      </c>
      <c r="H55" s="21">
        <f t="shared" si="5"/>
        <v>38</v>
      </c>
      <c r="I55" s="21">
        <f t="shared" si="5"/>
        <v>4</v>
      </c>
      <c r="J55" s="23">
        <f t="shared" si="5"/>
        <v>5.5</v>
      </c>
      <c r="K55" s="23">
        <f t="shared" si="5"/>
        <v>9.5</v>
      </c>
      <c r="L55" s="2"/>
      <c r="M55" s="2"/>
      <c r="N55" s="2"/>
      <c r="O55" s="2"/>
      <c r="P55" s="2"/>
      <c r="Q55" s="2"/>
      <c r="R55" s="2"/>
    </row>
    <row r="56" spans="1:18" ht="18" customHeight="1">
      <c r="A56" s="11"/>
      <c r="B56" s="24" t="s">
        <v>8</v>
      </c>
      <c r="C56" s="25">
        <f aca="true" t="shared" si="6" ref="C56:K56">C21+C33+C46+C55</f>
        <v>90</v>
      </c>
      <c r="D56" s="25"/>
      <c r="E56" s="26">
        <f>E21+E33+E46+E55</f>
        <v>480</v>
      </c>
      <c r="F56" s="26">
        <f>F21+F33+F46+F55</f>
        <v>198</v>
      </c>
      <c r="G56" s="25">
        <f t="shared" si="6"/>
        <v>96</v>
      </c>
      <c r="H56" s="25">
        <f t="shared" si="6"/>
        <v>177</v>
      </c>
      <c r="I56" s="25">
        <f t="shared" si="6"/>
        <v>9</v>
      </c>
      <c r="J56" s="62">
        <f t="shared" si="6"/>
        <v>29.071428571428573</v>
      </c>
      <c r="K56" s="62">
        <f t="shared" si="6"/>
        <v>41.642857142857146</v>
      </c>
      <c r="L56" s="2"/>
      <c r="M56" s="2"/>
      <c r="N56" s="2"/>
      <c r="O56" s="2"/>
      <c r="P56" s="2"/>
      <c r="Q56" s="2"/>
      <c r="R56" s="2"/>
    </row>
    <row r="57" spans="1:18" ht="18" customHeight="1">
      <c r="A57" s="11"/>
      <c r="B57" s="27" t="s">
        <v>27</v>
      </c>
      <c r="C57" s="28"/>
      <c r="D57" s="28"/>
      <c r="E57" s="28"/>
      <c r="F57" s="29">
        <f>F56*100/E56</f>
        <v>41.25</v>
      </c>
      <c r="G57" s="29">
        <f>G56*100/E56</f>
        <v>20</v>
      </c>
      <c r="H57" s="29">
        <f>H56*100/E56</f>
        <v>36.875</v>
      </c>
      <c r="I57" s="29">
        <f>I56*100/E56</f>
        <v>1.875</v>
      </c>
      <c r="J57" s="30"/>
      <c r="K57" s="30"/>
      <c r="L57" s="2"/>
      <c r="M57" s="2"/>
      <c r="N57" s="2"/>
      <c r="O57" s="2"/>
      <c r="P57" s="2"/>
      <c r="Q57" s="2"/>
      <c r="R57" s="2"/>
    </row>
    <row r="58" spans="1:11" ht="27" customHeight="1">
      <c r="A58" s="6"/>
      <c r="B58" s="7"/>
      <c r="C58" s="6"/>
      <c r="D58" s="6"/>
      <c r="E58" s="6"/>
      <c r="F58" s="6"/>
      <c r="G58" s="6"/>
      <c r="H58" s="6"/>
      <c r="I58" s="6"/>
      <c r="J58" s="6"/>
      <c r="K58" s="6"/>
    </row>
    <row r="59" spans="1:11" ht="18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ht="18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ht="18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2:11" ht="18.75" customHeight="1">
      <c r="B62" s="6"/>
      <c r="C62" s="7"/>
      <c r="D62" s="7"/>
      <c r="E62" s="7"/>
      <c r="F62" s="7"/>
      <c r="G62" s="7"/>
      <c r="H62" s="7"/>
      <c r="I62" s="7"/>
      <c r="J62" s="7"/>
      <c r="K62" s="7"/>
    </row>
    <row r="63" spans="2:11" ht="18.75" customHeight="1"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2:11" ht="18.75" customHeight="1"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2:11" ht="18.75" customHeight="1"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2:11" ht="18.75" customHeight="1"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2:11" ht="18.75" customHeight="1"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2:11" ht="18.75" customHeight="1"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2:11" ht="18.75" customHeight="1"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2:11" ht="18.75" customHeight="1"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2:11" ht="18.75" customHeight="1"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2:11" ht="18.75" customHeight="1"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2:11" ht="18.75" customHeight="1"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2:11" ht="18.75" customHeight="1"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2:11" ht="18.75" customHeight="1"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2:11" ht="18.75" customHeight="1"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2:11" ht="18.75" customHeight="1"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2:11" ht="18.75" customHeight="1"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2:11" ht="18.75" customHeight="1"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2:11" ht="18.75" customHeight="1"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2:11" ht="18.75" customHeight="1"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2:11" ht="18.75" customHeight="1"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2:11" ht="18.75" customHeight="1"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2:11" ht="18.75" customHeight="1"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2:11" ht="18.75" customHeight="1"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2:11" ht="18.75" customHeight="1"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2:11" ht="18.75" customHeight="1"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2:11" ht="18.75" customHeight="1"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2:11" ht="18.75" customHeight="1"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2:11" ht="18.75" customHeight="1"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2:11" ht="18.75" customHeight="1"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2:11" ht="18.75" customHeight="1"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2:11" ht="18.75" customHeight="1"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2:11" ht="18.75" customHeight="1"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2:11" ht="18.75" customHeight="1"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2:11" ht="18.75" customHeight="1"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2:11" ht="18.75" customHeight="1"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2:11" ht="18.75" customHeight="1"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2:11" ht="18.75" customHeight="1"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2:11" ht="18.75" customHeight="1"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2:11" ht="18.75" customHeight="1"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2:11" ht="18.75" customHeight="1"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2:11" ht="18.75" customHeight="1"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2:11" ht="18.75" customHeight="1"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2:11" ht="18.75" customHeight="1"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2:11" ht="18.75" customHeight="1"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2:11" ht="18.7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ht="18.7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ht="18.7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ht="18.7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ht="18.7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ht="18.7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ht="18.7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ht="18.7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ht="18.7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ht="18.7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ht="18.7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ht="18.7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ht="18.7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ht="18.7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ht="18.7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ht="18.7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ht="18.7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ht="18.7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ht="18.7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ht="18.7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ht="18.7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ht="18.7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ht="18.7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ht="18.7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ht="18.7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ht="18.7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ht="18.7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ht="18.7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ht="18.7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ht="18.7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ht="18.7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ht="18.7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ht="18.7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ht="18.7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ht="18.7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 ht="18.7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 ht="18.7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 ht="18.7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 ht="18.7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1" ht="18.7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2:11" ht="18.7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2:11" ht="18.7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 ht="18.7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 ht="18.7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ht="18.7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ht="18.7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2:11" ht="18.7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1" ht="18.7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2:11" ht="18.7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2:11" ht="18.7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2:11" ht="18.7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2:11" ht="18.7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2:11" ht="18.7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2:11" ht="18.7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2:11" ht="18.7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2:11" ht="18.7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1" ht="18.7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1" ht="18.7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 ht="18.7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1" ht="18.7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1" ht="18.7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1" ht="18.7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 ht="18.7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2:11" ht="18.7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2:11" ht="18.7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2:11" ht="18.7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2:11" ht="18.7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2:11" ht="18.7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2:11" ht="18.7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1" ht="18.7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2:11" ht="18.7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1" ht="18.7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2:11" ht="18.7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2:11" ht="18.7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2:11" ht="18.7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2:11" ht="18.7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2:11" ht="18.7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2:11" ht="18.7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2:11" ht="18.7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2:11" ht="18.7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2:11" ht="18.7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2:11" ht="18.7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2:11" ht="18.7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2:11" ht="18.7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2:11" ht="18.7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2:11" ht="18.7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2:11" ht="18.7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2:11" ht="18.7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2:11" ht="18.7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2:11" ht="18.7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2:11" ht="18.7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2:11" ht="18.7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2:11" ht="18.7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2:11" ht="18.7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2:11" ht="18.7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2:11" ht="18.7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2:11" ht="18.7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2:11" ht="18.7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2:11" ht="18.7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2:11" ht="18.7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2:11" ht="18.7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2:11" ht="18.7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2:11" ht="18.7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2:11" ht="18.7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2:11" ht="18.7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2:11" ht="18.7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</row>
  </sheetData>
  <sheetProtection/>
  <mergeCells count="5">
    <mergeCell ref="B47:K47"/>
    <mergeCell ref="B4:K4"/>
    <mergeCell ref="B22:K22"/>
    <mergeCell ref="B34:K34"/>
    <mergeCell ref="A2:M2"/>
  </mergeCells>
  <printOptions/>
  <pageMargins left="0.6125" right="0.0125" top="0.5" bottom="0.5" header="0.511811023622047" footer="0.511811023622047"/>
  <pageSetup horizontalDpi="600" verticalDpi="600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UP Lublin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Microsoft Office User</cp:lastModifiedBy>
  <cp:lastPrinted>2022-12-16T10:43:06Z</cp:lastPrinted>
  <dcterms:created xsi:type="dcterms:W3CDTF">2015-03-04T12:59:19Z</dcterms:created>
  <dcterms:modified xsi:type="dcterms:W3CDTF">2023-01-08T18:34:21Z</dcterms:modified>
  <cp:category/>
  <cp:version/>
  <cp:contentType/>
  <cp:contentStatus/>
</cp:coreProperties>
</file>