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B785BE42-B3F4-44C8-BFC2-A78C0124869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J32" i="1"/>
  <c r="I32" i="1"/>
  <c r="J31" i="1"/>
  <c r="I31" i="1"/>
  <c r="J30" i="1"/>
  <c r="I30" i="1"/>
  <c r="J29" i="1"/>
  <c r="I29" i="1"/>
  <c r="J28" i="1"/>
  <c r="I28" i="1"/>
  <c r="H26" i="1"/>
  <c r="G26" i="1"/>
  <c r="F26" i="1"/>
  <c r="E26" i="1"/>
  <c r="D26" i="1"/>
  <c r="C26" i="1"/>
  <c r="B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H17" i="1"/>
  <c r="G17" i="1"/>
  <c r="F17" i="1"/>
  <c r="E17" i="1"/>
  <c r="D17" i="1"/>
  <c r="C17" i="1"/>
  <c r="J16" i="1"/>
  <c r="I16" i="1"/>
  <c r="J15" i="1"/>
  <c r="I15" i="1"/>
  <c r="J14" i="1"/>
  <c r="I14" i="1"/>
  <c r="J13" i="1"/>
  <c r="I13" i="1"/>
  <c r="H11" i="1"/>
  <c r="G11" i="1"/>
  <c r="F11" i="1"/>
  <c r="E11" i="1"/>
  <c r="D11" i="1"/>
  <c r="C11" i="1"/>
  <c r="B11" i="1"/>
  <c r="J10" i="1"/>
  <c r="I10" i="1"/>
  <c r="J9" i="1"/>
  <c r="I9" i="1"/>
  <c r="J8" i="1"/>
  <c r="I8" i="1"/>
  <c r="J7" i="1"/>
  <c r="I7" i="1"/>
  <c r="J6" i="1"/>
  <c r="I6" i="1"/>
  <c r="J5" i="1"/>
  <c r="I5" i="1"/>
  <c r="F34" i="1" l="1"/>
  <c r="I11" i="1"/>
  <c r="H34" i="1"/>
  <c r="I33" i="1"/>
  <c r="I17" i="1"/>
  <c r="J33" i="1"/>
  <c r="I26" i="1"/>
  <c r="I34" i="1" s="1"/>
  <c r="J26" i="1"/>
  <c r="J17" i="1"/>
  <c r="J11" i="1"/>
  <c r="C34" i="1"/>
  <c r="E34" i="1"/>
  <c r="G34" i="1"/>
  <c r="D34" i="1"/>
  <c r="F35" i="1" s="1"/>
  <c r="G35" i="1" l="1"/>
  <c r="J34" i="1"/>
  <c r="E35" i="1"/>
  <c r="H35" i="1"/>
</calcChain>
</file>

<file path=xl/sharedStrings.xml><?xml version="1.0" encoding="utf-8"?>
<sst xmlns="http://schemas.openxmlformats.org/spreadsheetml/2006/main" count="65" uniqueCount="42">
  <si>
    <t>Przedmiot</t>
  </si>
  <si>
    <t>ECTS</t>
  </si>
  <si>
    <t>Forma  zal.</t>
  </si>
  <si>
    <t>Wykłady</t>
  </si>
  <si>
    <t>Ćw. Aud.</t>
  </si>
  <si>
    <t>Ćw. Lab</t>
  </si>
  <si>
    <t>Ćw. Ter.</t>
  </si>
  <si>
    <t>Wykł./zjazd</t>
  </si>
  <si>
    <t xml:space="preserve">SEMESTR I (zimowy) 7 zjazdów </t>
  </si>
  <si>
    <t>Język obcy specjalistyczny</t>
  </si>
  <si>
    <t>e</t>
  </si>
  <si>
    <t>Preparaty galenowe</t>
  </si>
  <si>
    <t>Uprawy zielarskie pod osłonami /                                Amatorskie uprawy zielarskie</t>
  </si>
  <si>
    <t>Sterowane uprawy zielarskie /                                                  Rośliny toksyczne i fitotoksyny/ Invasive plants</t>
  </si>
  <si>
    <t>z</t>
  </si>
  <si>
    <t>Ogrody terapeutyczne /                                                            Zioła we florystyce (Hum. - Społ.)</t>
  </si>
  <si>
    <t>Analiza instrumentalna w zielarstwie/ 
Diagnostyka laboratoryjna w bromatologii</t>
  </si>
  <si>
    <t>∑</t>
  </si>
  <si>
    <t>SEMESTR II  (letni) 7 zjazdów</t>
  </si>
  <si>
    <t>Fitoterapia stosowana</t>
  </si>
  <si>
    <t>Fitoaromaty</t>
  </si>
  <si>
    <t>Fitokosmetyki /                                                                         Receptury kosmetyczne</t>
  </si>
  <si>
    <t>Dzieje upraw roślin leczniczych / 
Zioła w tradycji ludowej (Hum. - Społ.)</t>
  </si>
  <si>
    <t>SEMESTR III (zimowy) 7 zjazdów</t>
  </si>
  <si>
    <t>Techniki in vitro w zielarstwie /
Micropropagation of rare medicinal plants</t>
  </si>
  <si>
    <t>Suplementy diety</t>
  </si>
  <si>
    <t>Biooleje / Grzyby toksynotwórcze</t>
  </si>
  <si>
    <t>Programy komputerowe w zielarstwie</t>
  </si>
  <si>
    <t>Statystyka i doświadczalnictwo</t>
  </si>
  <si>
    <t>Eksperyment w doświadczalnictwie przyrodniczym</t>
  </si>
  <si>
    <t xml:space="preserve">Seminarium dyplomowe 1 </t>
  </si>
  <si>
    <t>SEMESTR IV (letni)  6 zjazdów</t>
  </si>
  <si>
    <t>Konfekcjonowanie surowców zielarskich</t>
  </si>
  <si>
    <t>Fitoprodukty w profilaktyce zdrowotnej</t>
  </si>
  <si>
    <t>Tworzenie modeli biznesowych / 
Marketing i zarządzanie w zielarstwie (Hum. - Społ.)</t>
  </si>
  <si>
    <t>Seminarium dyplomowe 2</t>
  </si>
  <si>
    <t>∑ sem. I-IV</t>
  </si>
  <si>
    <t>%</t>
  </si>
  <si>
    <t>Wydział Ogrodnictwa i Architektury Krajobrazu
Kierunek Zielarstwo i Fitoprodukty, studia niestacjonarne drugiego stopnia. Plan studiów dla naboru 2020/2021 zgodny z Uchwałą Senatu UP w Lublinie nr 112/2018-2019 z dnia 28 czerwca 2019 r. obowiązuje w semestrze I - IV</t>
  </si>
  <si>
    <t>Ćw./zjazd</t>
  </si>
  <si>
    <t>Godziny     ogółem</t>
  </si>
  <si>
    <t>Praca magisterska i 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</si>
</sst>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0"/>
  <sheetViews>
    <sheetView tabSelected="1" topLeftCell="A7" zoomScaleNormal="100" workbookViewId="0">
      <selection activeCell="K10" sqref="K10"/>
    </sheetView>
  </sheetViews>
  <sheetFormatPr defaultRowHeight="15" x14ac:dyDescent="0.25"/>
  <cols>
    <col min="1" max="1" width="43" customWidth="1"/>
    <col min="2" max="2" width="6.7109375" customWidth="1"/>
    <col min="3" max="10" width="6" customWidth="1"/>
    <col min="254" max="254" width="43" customWidth="1"/>
    <col min="255" max="263" width="6" customWidth="1"/>
    <col min="264" max="264" width="7.140625" customWidth="1"/>
    <col min="510" max="510" width="43" customWidth="1"/>
    <col min="511" max="519" width="6" customWidth="1"/>
    <col min="520" max="520" width="7.140625" customWidth="1"/>
    <col min="766" max="766" width="43" customWidth="1"/>
    <col min="767" max="775" width="6" customWidth="1"/>
    <col min="776" max="776" width="7.140625" customWidth="1"/>
    <col min="1022" max="1022" width="43" customWidth="1"/>
    <col min="1023" max="1031" width="6" customWidth="1"/>
    <col min="1032" max="1032" width="7.140625" customWidth="1"/>
    <col min="1278" max="1278" width="43" customWidth="1"/>
    <col min="1279" max="1287" width="6" customWidth="1"/>
    <col min="1288" max="1288" width="7.140625" customWidth="1"/>
    <col min="1534" max="1534" width="43" customWidth="1"/>
    <col min="1535" max="1543" width="6" customWidth="1"/>
    <col min="1544" max="1544" width="7.140625" customWidth="1"/>
    <col min="1790" max="1790" width="43" customWidth="1"/>
    <col min="1791" max="1799" width="6" customWidth="1"/>
    <col min="1800" max="1800" width="7.140625" customWidth="1"/>
    <col min="2046" max="2046" width="43" customWidth="1"/>
    <col min="2047" max="2055" width="6" customWidth="1"/>
    <col min="2056" max="2056" width="7.140625" customWidth="1"/>
    <col min="2302" max="2302" width="43" customWidth="1"/>
    <col min="2303" max="2311" width="6" customWidth="1"/>
    <col min="2312" max="2312" width="7.140625" customWidth="1"/>
    <col min="2558" max="2558" width="43" customWidth="1"/>
    <col min="2559" max="2567" width="6" customWidth="1"/>
    <col min="2568" max="2568" width="7.140625" customWidth="1"/>
    <col min="2814" max="2814" width="43" customWidth="1"/>
    <col min="2815" max="2823" width="6" customWidth="1"/>
    <col min="2824" max="2824" width="7.140625" customWidth="1"/>
    <col min="3070" max="3070" width="43" customWidth="1"/>
    <col min="3071" max="3079" width="6" customWidth="1"/>
    <col min="3080" max="3080" width="7.140625" customWidth="1"/>
    <col min="3326" max="3326" width="43" customWidth="1"/>
    <col min="3327" max="3335" width="6" customWidth="1"/>
    <col min="3336" max="3336" width="7.140625" customWidth="1"/>
    <col min="3582" max="3582" width="43" customWidth="1"/>
    <col min="3583" max="3591" width="6" customWidth="1"/>
    <col min="3592" max="3592" width="7.140625" customWidth="1"/>
    <col min="3838" max="3838" width="43" customWidth="1"/>
    <col min="3839" max="3847" width="6" customWidth="1"/>
    <col min="3848" max="3848" width="7.140625" customWidth="1"/>
    <col min="4094" max="4094" width="43" customWidth="1"/>
    <col min="4095" max="4103" width="6" customWidth="1"/>
    <col min="4104" max="4104" width="7.140625" customWidth="1"/>
    <col min="4350" max="4350" width="43" customWidth="1"/>
    <col min="4351" max="4359" width="6" customWidth="1"/>
    <col min="4360" max="4360" width="7.140625" customWidth="1"/>
    <col min="4606" max="4606" width="43" customWidth="1"/>
    <col min="4607" max="4615" width="6" customWidth="1"/>
    <col min="4616" max="4616" width="7.140625" customWidth="1"/>
    <col min="4862" max="4862" width="43" customWidth="1"/>
    <col min="4863" max="4871" width="6" customWidth="1"/>
    <col min="4872" max="4872" width="7.140625" customWidth="1"/>
    <col min="5118" max="5118" width="43" customWidth="1"/>
    <col min="5119" max="5127" width="6" customWidth="1"/>
    <col min="5128" max="5128" width="7.140625" customWidth="1"/>
    <col min="5374" max="5374" width="43" customWidth="1"/>
    <col min="5375" max="5383" width="6" customWidth="1"/>
    <col min="5384" max="5384" width="7.140625" customWidth="1"/>
    <col min="5630" max="5630" width="43" customWidth="1"/>
    <col min="5631" max="5639" width="6" customWidth="1"/>
    <col min="5640" max="5640" width="7.140625" customWidth="1"/>
    <col min="5886" max="5886" width="43" customWidth="1"/>
    <col min="5887" max="5895" width="6" customWidth="1"/>
    <col min="5896" max="5896" width="7.140625" customWidth="1"/>
    <col min="6142" max="6142" width="43" customWidth="1"/>
    <col min="6143" max="6151" width="6" customWidth="1"/>
    <col min="6152" max="6152" width="7.140625" customWidth="1"/>
    <col min="6398" max="6398" width="43" customWidth="1"/>
    <col min="6399" max="6407" width="6" customWidth="1"/>
    <col min="6408" max="6408" width="7.140625" customWidth="1"/>
    <col min="6654" max="6654" width="43" customWidth="1"/>
    <col min="6655" max="6663" width="6" customWidth="1"/>
    <col min="6664" max="6664" width="7.140625" customWidth="1"/>
    <col min="6910" max="6910" width="43" customWidth="1"/>
    <col min="6911" max="6919" width="6" customWidth="1"/>
    <col min="6920" max="6920" width="7.140625" customWidth="1"/>
    <col min="7166" max="7166" width="43" customWidth="1"/>
    <col min="7167" max="7175" width="6" customWidth="1"/>
    <col min="7176" max="7176" width="7.140625" customWidth="1"/>
    <col min="7422" max="7422" width="43" customWidth="1"/>
    <col min="7423" max="7431" width="6" customWidth="1"/>
    <col min="7432" max="7432" width="7.140625" customWidth="1"/>
    <col min="7678" max="7678" width="43" customWidth="1"/>
    <col min="7679" max="7687" width="6" customWidth="1"/>
    <col min="7688" max="7688" width="7.140625" customWidth="1"/>
    <col min="7934" max="7934" width="43" customWidth="1"/>
    <col min="7935" max="7943" width="6" customWidth="1"/>
    <col min="7944" max="7944" width="7.140625" customWidth="1"/>
    <col min="8190" max="8190" width="43" customWidth="1"/>
    <col min="8191" max="8199" width="6" customWidth="1"/>
    <col min="8200" max="8200" width="7.140625" customWidth="1"/>
    <col min="8446" max="8446" width="43" customWidth="1"/>
    <col min="8447" max="8455" width="6" customWidth="1"/>
    <col min="8456" max="8456" width="7.140625" customWidth="1"/>
    <col min="8702" max="8702" width="43" customWidth="1"/>
    <col min="8703" max="8711" width="6" customWidth="1"/>
    <col min="8712" max="8712" width="7.140625" customWidth="1"/>
    <col min="8958" max="8958" width="43" customWidth="1"/>
    <col min="8959" max="8967" width="6" customWidth="1"/>
    <col min="8968" max="8968" width="7.140625" customWidth="1"/>
    <col min="9214" max="9214" width="43" customWidth="1"/>
    <col min="9215" max="9223" width="6" customWidth="1"/>
    <col min="9224" max="9224" width="7.140625" customWidth="1"/>
    <col min="9470" max="9470" width="43" customWidth="1"/>
    <col min="9471" max="9479" width="6" customWidth="1"/>
    <col min="9480" max="9480" width="7.140625" customWidth="1"/>
    <col min="9726" max="9726" width="43" customWidth="1"/>
    <col min="9727" max="9735" width="6" customWidth="1"/>
    <col min="9736" max="9736" width="7.140625" customWidth="1"/>
    <col min="9982" max="9982" width="43" customWidth="1"/>
    <col min="9983" max="9991" width="6" customWidth="1"/>
    <col min="9992" max="9992" width="7.140625" customWidth="1"/>
    <col min="10238" max="10238" width="43" customWidth="1"/>
    <col min="10239" max="10247" width="6" customWidth="1"/>
    <col min="10248" max="10248" width="7.140625" customWidth="1"/>
    <col min="10494" max="10494" width="43" customWidth="1"/>
    <col min="10495" max="10503" width="6" customWidth="1"/>
    <col min="10504" max="10504" width="7.140625" customWidth="1"/>
    <col min="10750" max="10750" width="43" customWidth="1"/>
    <col min="10751" max="10759" width="6" customWidth="1"/>
    <col min="10760" max="10760" width="7.140625" customWidth="1"/>
    <col min="11006" max="11006" width="43" customWidth="1"/>
    <col min="11007" max="11015" width="6" customWidth="1"/>
    <col min="11016" max="11016" width="7.140625" customWidth="1"/>
    <col min="11262" max="11262" width="43" customWidth="1"/>
    <col min="11263" max="11271" width="6" customWidth="1"/>
    <col min="11272" max="11272" width="7.140625" customWidth="1"/>
    <col min="11518" max="11518" width="43" customWidth="1"/>
    <col min="11519" max="11527" width="6" customWidth="1"/>
    <col min="11528" max="11528" width="7.140625" customWidth="1"/>
    <col min="11774" max="11774" width="43" customWidth="1"/>
    <col min="11775" max="11783" width="6" customWidth="1"/>
    <col min="11784" max="11784" width="7.140625" customWidth="1"/>
    <col min="12030" max="12030" width="43" customWidth="1"/>
    <col min="12031" max="12039" width="6" customWidth="1"/>
    <col min="12040" max="12040" width="7.140625" customWidth="1"/>
    <col min="12286" max="12286" width="43" customWidth="1"/>
    <col min="12287" max="12295" width="6" customWidth="1"/>
    <col min="12296" max="12296" width="7.140625" customWidth="1"/>
    <col min="12542" max="12542" width="43" customWidth="1"/>
    <col min="12543" max="12551" width="6" customWidth="1"/>
    <col min="12552" max="12552" width="7.140625" customWidth="1"/>
    <col min="12798" max="12798" width="43" customWidth="1"/>
    <col min="12799" max="12807" width="6" customWidth="1"/>
    <col min="12808" max="12808" width="7.140625" customWidth="1"/>
    <col min="13054" max="13054" width="43" customWidth="1"/>
    <col min="13055" max="13063" width="6" customWidth="1"/>
    <col min="13064" max="13064" width="7.140625" customWidth="1"/>
    <col min="13310" max="13310" width="43" customWidth="1"/>
    <col min="13311" max="13319" width="6" customWidth="1"/>
    <col min="13320" max="13320" width="7.140625" customWidth="1"/>
    <col min="13566" max="13566" width="43" customWidth="1"/>
    <col min="13567" max="13575" width="6" customWidth="1"/>
    <col min="13576" max="13576" width="7.140625" customWidth="1"/>
    <col min="13822" max="13822" width="43" customWidth="1"/>
    <col min="13823" max="13831" width="6" customWidth="1"/>
    <col min="13832" max="13832" width="7.140625" customWidth="1"/>
    <col min="14078" max="14078" width="43" customWidth="1"/>
    <col min="14079" max="14087" width="6" customWidth="1"/>
    <col min="14088" max="14088" width="7.140625" customWidth="1"/>
    <col min="14334" max="14334" width="43" customWidth="1"/>
    <col min="14335" max="14343" width="6" customWidth="1"/>
    <col min="14344" max="14344" width="7.140625" customWidth="1"/>
    <col min="14590" max="14590" width="43" customWidth="1"/>
    <col min="14591" max="14599" width="6" customWidth="1"/>
    <col min="14600" max="14600" width="7.140625" customWidth="1"/>
    <col min="14846" max="14846" width="43" customWidth="1"/>
    <col min="14847" max="14855" width="6" customWidth="1"/>
    <col min="14856" max="14856" width="7.140625" customWidth="1"/>
    <col min="15102" max="15102" width="43" customWidth="1"/>
    <col min="15103" max="15111" width="6" customWidth="1"/>
    <col min="15112" max="15112" width="7.140625" customWidth="1"/>
    <col min="15358" max="15358" width="43" customWidth="1"/>
    <col min="15359" max="15367" width="6" customWidth="1"/>
    <col min="15368" max="15368" width="7.140625" customWidth="1"/>
    <col min="15614" max="15614" width="43" customWidth="1"/>
    <col min="15615" max="15623" width="6" customWidth="1"/>
    <col min="15624" max="15624" width="7.140625" customWidth="1"/>
    <col min="15870" max="15870" width="43" customWidth="1"/>
    <col min="15871" max="15879" width="6" customWidth="1"/>
    <col min="15880" max="15880" width="7.140625" customWidth="1"/>
    <col min="16126" max="16126" width="43" customWidth="1"/>
    <col min="16127" max="16135" width="6" customWidth="1"/>
    <col min="16136" max="16136" width="7.140625" customWidth="1"/>
  </cols>
  <sheetData>
    <row r="1" spans="1:14" ht="18.75" customHeight="1" x14ac:dyDescent="0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</row>
    <row r="2" spans="1:14" ht="43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4" ht="61.5" customHeight="1" x14ac:dyDescent="0.25">
      <c r="A3" s="1" t="s">
        <v>0</v>
      </c>
      <c r="B3" s="2" t="s">
        <v>1</v>
      </c>
      <c r="C3" s="3" t="s">
        <v>2</v>
      </c>
      <c r="D3" s="2" t="s">
        <v>40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39</v>
      </c>
      <c r="K3" s="4"/>
      <c r="L3" s="4"/>
      <c r="M3" s="4"/>
      <c r="N3" s="4"/>
    </row>
    <row r="4" spans="1:14" ht="15" customHeight="1" x14ac:dyDescent="0.25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32"/>
      <c r="K4" s="4"/>
      <c r="L4" s="4"/>
      <c r="M4" s="4"/>
      <c r="N4" s="4"/>
    </row>
    <row r="5" spans="1:14" ht="15" customHeight="1" x14ac:dyDescent="0.25">
      <c r="A5" s="5" t="s">
        <v>9</v>
      </c>
      <c r="B5" s="6">
        <v>1</v>
      </c>
      <c r="C5" s="6" t="s">
        <v>10</v>
      </c>
      <c r="D5" s="7">
        <v>15</v>
      </c>
      <c r="E5" s="7">
        <v>0</v>
      </c>
      <c r="F5" s="7">
        <v>0</v>
      </c>
      <c r="G5" s="7">
        <v>15</v>
      </c>
      <c r="H5" s="7">
        <v>0</v>
      </c>
      <c r="I5" s="7">
        <f t="shared" ref="I5:I10" si="0">E5/7</f>
        <v>0</v>
      </c>
      <c r="J5" s="8">
        <f t="shared" ref="J5:J10" si="1">(F5+G5+H5)/7</f>
        <v>2.1428571428571428</v>
      </c>
      <c r="K5" s="4"/>
      <c r="L5" s="4"/>
      <c r="M5" s="4"/>
      <c r="N5" s="4"/>
    </row>
    <row r="6" spans="1:14" ht="15" customHeight="1" x14ac:dyDescent="0.25">
      <c r="A6" s="5" t="s">
        <v>11</v>
      </c>
      <c r="B6" s="6">
        <v>6</v>
      </c>
      <c r="C6" s="6" t="s">
        <v>10</v>
      </c>
      <c r="D6" s="7">
        <v>33</v>
      </c>
      <c r="E6" s="7">
        <v>14</v>
      </c>
      <c r="F6" s="7">
        <v>7</v>
      </c>
      <c r="G6" s="7">
        <v>12</v>
      </c>
      <c r="H6" s="7">
        <v>0</v>
      </c>
      <c r="I6" s="7">
        <f t="shared" si="0"/>
        <v>2</v>
      </c>
      <c r="J6" s="8">
        <f t="shared" si="1"/>
        <v>2.7142857142857144</v>
      </c>
      <c r="K6" s="4"/>
      <c r="L6" s="4"/>
      <c r="M6" s="4"/>
      <c r="N6" s="4"/>
    </row>
    <row r="7" spans="1:14" ht="27.95" customHeight="1" x14ac:dyDescent="0.25">
      <c r="A7" s="9" t="s">
        <v>12</v>
      </c>
      <c r="B7" s="10">
        <v>6</v>
      </c>
      <c r="C7" s="10" t="s">
        <v>10</v>
      </c>
      <c r="D7" s="10">
        <v>30</v>
      </c>
      <c r="E7" s="10">
        <v>14</v>
      </c>
      <c r="F7" s="10">
        <v>8</v>
      </c>
      <c r="G7" s="10">
        <v>5</v>
      </c>
      <c r="H7" s="10">
        <v>3</v>
      </c>
      <c r="I7" s="7">
        <f t="shared" si="0"/>
        <v>2</v>
      </c>
      <c r="J7" s="8">
        <f t="shared" si="1"/>
        <v>2.2857142857142856</v>
      </c>
      <c r="K7" s="4"/>
      <c r="L7" s="4"/>
      <c r="M7" s="4"/>
      <c r="N7" s="4"/>
    </row>
    <row r="8" spans="1:14" ht="27.95" customHeight="1" x14ac:dyDescent="0.25">
      <c r="A8" s="11" t="s">
        <v>13</v>
      </c>
      <c r="B8" s="12">
        <v>2</v>
      </c>
      <c r="C8" s="12" t="s">
        <v>14</v>
      </c>
      <c r="D8" s="12">
        <v>18</v>
      </c>
      <c r="E8" s="12">
        <v>18</v>
      </c>
      <c r="F8" s="12">
        <v>0</v>
      </c>
      <c r="G8" s="12">
        <v>0</v>
      </c>
      <c r="H8" s="12">
        <v>0</v>
      </c>
      <c r="I8" s="8">
        <f t="shared" si="0"/>
        <v>2.5714285714285716</v>
      </c>
      <c r="J8" s="7">
        <f t="shared" si="1"/>
        <v>0</v>
      </c>
      <c r="K8" s="4"/>
      <c r="L8" s="4"/>
      <c r="M8" s="4"/>
      <c r="N8" s="4"/>
    </row>
    <row r="9" spans="1:14" ht="27.95" customHeight="1" x14ac:dyDescent="0.25">
      <c r="A9" s="5" t="s">
        <v>15</v>
      </c>
      <c r="B9" s="6">
        <v>1</v>
      </c>
      <c r="C9" s="6" t="s">
        <v>14</v>
      </c>
      <c r="D9" s="7">
        <v>9</v>
      </c>
      <c r="E9" s="7">
        <v>9</v>
      </c>
      <c r="F9" s="7">
        <v>0</v>
      </c>
      <c r="G9" s="7">
        <v>0</v>
      </c>
      <c r="H9" s="7">
        <v>0</v>
      </c>
      <c r="I9" s="7">
        <f t="shared" si="0"/>
        <v>1.2857142857142858</v>
      </c>
      <c r="J9" s="8">
        <f t="shared" si="1"/>
        <v>0</v>
      </c>
      <c r="K9" s="4"/>
      <c r="L9" s="4"/>
      <c r="M9" s="4"/>
      <c r="N9" s="4"/>
    </row>
    <row r="10" spans="1:14" ht="27.95" customHeight="1" x14ac:dyDescent="0.25">
      <c r="A10" s="5" t="s">
        <v>16</v>
      </c>
      <c r="B10" s="6">
        <v>5</v>
      </c>
      <c r="C10" s="6" t="s">
        <v>14</v>
      </c>
      <c r="D10" s="7">
        <v>30</v>
      </c>
      <c r="E10" s="7">
        <v>5</v>
      </c>
      <c r="F10" s="7">
        <v>9</v>
      </c>
      <c r="G10" s="7">
        <v>16</v>
      </c>
      <c r="H10" s="7">
        <v>0</v>
      </c>
      <c r="I10" s="7">
        <f t="shared" si="0"/>
        <v>0.7142857142857143</v>
      </c>
      <c r="J10" s="8">
        <f t="shared" si="1"/>
        <v>3.5714285714285716</v>
      </c>
      <c r="K10" s="4"/>
      <c r="L10" s="4"/>
      <c r="M10" s="4"/>
      <c r="N10" s="4"/>
    </row>
    <row r="11" spans="1:14" x14ac:dyDescent="0.25">
      <c r="A11" s="13" t="s">
        <v>17</v>
      </c>
      <c r="B11" s="14">
        <f t="shared" ref="B11:J11" si="2">SUM(B5:B10)</f>
        <v>21</v>
      </c>
      <c r="C11" s="14">
        <f t="shared" si="2"/>
        <v>0</v>
      </c>
      <c r="D11" s="14">
        <f t="shared" si="2"/>
        <v>135</v>
      </c>
      <c r="E11" s="14">
        <f t="shared" si="2"/>
        <v>60</v>
      </c>
      <c r="F11" s="14">
        <f t="shared" si="2"/>
        <v>24</v>
      </c>
      <c r="G11" s="14">
        <f t="shared" si="2"/>
        <v>48</v>
      </c>
      <c r="H11" s="14">
        <f t="shared" si="2"/>
        <v>3</v>
      </c>
      <c r="I11" s="15">
        <f t="shared" si="2"/>
        <v>8.5714285714285712</v>
      </c>
      <c r="J11" s="15">
        <f t="shared" si="2"/>
        <v>10.714285714285715</v>
      </c>
      <c r="K11" s="4"/>
      <c r="L11" s="4"/>
      <c r="M11" s="4"/>
      <c r="N11" s="4"/>
    </row>
    <row r="12" spans="1:14" x14ac:dyDescent="0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4"/>
      <c r="L12" s="4"/>
      <c r="M12" s="4"/>
      <c r="N12" s="4"/>
    </row>
    <row r="13" spans="1:14" ht="15" customHeight="1" x14ac:dyDescent="0.25">
      <c r="A13" s="5" t="s">
        <v>19</v>
      </c>
      <c r="B13" s="6">
        <v>6</v>
      </c>
      <c r="C13" s="6" t="s">
        <v>10</v>
      </c>
      <c r="D13" s="7">
        <v>42</v>
      </c>
      <c r="E13" s="7">
        <v>14</v>
      </c>
      <c r="F13" s="7">
        <v>9</v>
      </c>
      <c r="G13" s="7">
        <v>19</v>
      </c>
      <c r="H13" s="7">
        <v>0</v>
      </c>
      <c r="I13" s="8">
        <f>E13/7</f>
        <v>2</v>
      </c>
      <c r="J13" s="7">
        <f>(F13+G13+H13)/7</f>
        <v>4</v>
      </c>
      <c r="K13" s="4"/>
      <c r="L13" s="4"/>
      <c r="M13" s="4"/>
      <c r="N13" s="4"/>
    </row>
    <row r="14" spans="1:14" ht="15" customHeight="1" x14ac:dyDescent="0.25">
      <c r="A14" s="11" t="s">
        <v>20</v>
      </c>
      <c r="B14" s="12">
        <v>6</v>
      </c>
      <c r="C14" s="12" t="s">
        <v>10</v>
      </c>
      <c r="D14" s="12">
        <v>36</v>
      </c>
      <c r="E14" s="12">
        <v>14</v>
      </c>
      <c r="F14" s="12">
        <v>7</v>
      </c>
      <c r="G14" s="12">
        <v>15</v>
      </c>
      <c r="H14" s="12">
        <v>0</v>
      </c>
      <c r="I14" s="8">
        <f>E14/7</f>
        <v>2</v>
      </c>
      <c r="J14" s="7">
        <f>(F14+G14+H14)/7</f>
        <v>3.1428571428571428</v>
      </c>
      <c r="K14" s="4"/>
      <c r="L14" s="4"/>
      <c r="M14" s="4"/>
      <c r="N14" s="4"/>
    </row>
    <row r="15" spans="1:14" ht="27.95" customHeight="1" x14ac:dyDescent="0.25">
      <c r="A15" s="11" t="s">
        <v>21</v>
      </c>
      <c r="B15" s="12">
        <v>6</v>
      </c>
      <c r="C15" s="12" t="s">
        <v>10</v>
      </c>
      <c r="D15" s="12">
        <v>30</v>
      </c>
      <c r="E15" s="12">
        <v>14</v>
      </c>
      <c r="F15" s="12">
        <v>6</v>
      </c>
      <c r="G15" s="12">
        <v>10</v>
      </c>
      <c r="H15" s="12">
        <v>0</v>
      </c>
      <c r="I15" s="8">
        <f>E15/7</f>
        <v>2</v>
      </c>
      <c r="J15" s="7">
        <f>(F15+G15+H15)/7</f>
        <v>2.2857142857142856</v>
      </c>
      <c r="K15" s="4"/>
      <c r="L15" s="4"/>
      <c r="M15" s="4"/>
      <c r="N15" s="4"/>
    </row>
    <row r="16" spans="1:14" ht="26.25" x14ac:dyDescent="0.25">
      <c r="A16" s="5" t="s">
        <v>22</v>
      </c>
      <c r="B16" s="6">
        <v>2</v>
      </c>
      <c r="C16" s="6" t="s">
        <v>14</v>
      </c>
      <c r="D16" s="6">
        <v>18</v>
      </c>
      <c r="E16" s="6">
        <v>18</v>
      </c>
      <c r="F16" s="6">
        <v>0</v>
      </c>
      <c r="G16" s="6">
        <v>0</v>
      </c>
      <c r="H16" s="6">
        <v>0</v>
      </c>
      <c r="I16" s="8">
        <f>E16/7</f>
        <v>2.5714285714285716</v>
      </c>
      <c r="J16" s="7">
        <f>(F16+G16+H16)/7</f>
        <v>0</v>
      </c>
      <c r="K16" s="4"/>
      <c r="L16" s="4"/>
      <c r="M16" s="4"/>
      <c r="N16" s="4"/>
    </row>
    <row r="17" spans="1:14" x14ac:dyDescent="0.25">
      <c r="A17" s="16" t="s">
        <v>17</v>
      </c>
      <c r="B17" s="14">
        <v>20</v>
      </c>
      <c r="C17" s="14">
        <f>SUM(C14:C16)</f>
        <v>0</v>
      </c>
      <c r="D17" s="17">
        <f t="shared" ref="D17:J17" si="3">SUM(D13:D16)</f>
        <v>126</v>
      </c>
      <c r="E17" s="17">
        <f t="shared" si="3"/>
        <v>60</v>
      </c>
      <c r="F17" s="17">
        <f t="shared" si="3"/>
        <v>22</v>
      </c>
      <c r="G17" s="17">
        <f t="shared" si="3"/>
        <v>44</v>
      </c>
      <c r="H17" s="17">
        <f t="shared" si="3"/>
        <v>0</v>
      </c>
      <c r="I17" s="15">
        <f t="shared" si="3"/>
        <v>8.5714285714285712</v>
      </c>
      <c r="J17" s="15">
        <f t="shared" si="3"/>
        <v>9.428571428571427</v>
      </c>
      <c r="K17" s="4"/>
      <c r="L17" s="4"/>
      <c r="M17" s="4"/>
      <c r="N17" s="4"/>
    </row>
    <row r="18" spans="1:14" ht="34.5" customHeight="1" x14ac:dyDescent="0.25">
      <c r="A18" s="32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4"/>
      <c r="L18" s="4"/>
      <c r="M18" s="4"/>
      <c r="N18" s="4"/>
    </row>
    <row r="19" spans="1:14" ht="27.95" customHeight="1" x14ac:dyDescent="0.25">
      <c r="A19" s="11" t="s">
        <v>24</v>
      </c>
      <c r="B19" s="12">
        <v>6</v>
      </c>
      <c r="C19" s="12" t="s">
        <v>10</v>
      </c>
      <c r="D19" s="12">
        <v>36</v>
      </c>
      <c r="E19" s="12">
        <v>14</v>
      </c>
      <c r="F19" s="12">
        <v>7</v>
      </c>
      <c r="G19" s="12">
        <v>15</v>
      </c>
      <c r="H19" s="12">
        <v>0</v>
      </c>
      <c r="I19" s="18">
        <f>E19/7</f>
        <v>2</v>
      </c>
      <c r="J19" s="18">
        <f>(F19+G19+H19)/7</f>
        <v>3.1428571428571428</v>
      </c>
      <c r="K19" s="4"/>
      <c r="L19" s="4"/>
      <c r="M19" s="4"/>
      <c r="N19" s="4"/>
    </row>
    <row r="20" spans="1:14" ht="15" customHeight="1" x14ac:dyDescent="0.25">
      <c r="A20" s="5" t="s">
        <v>25</v>
      </c>
      <c r="B20" s="6">
        <v>2</v>
      </c>
      <c r="C20" s="6" t="s">
        <v>14</v>
      </c>
      <c r="D20" s="6">
        <v>9</v>
      </c>
      <c r="E20" s="6">
        <v>9</v>
      </c>
      <c r="F20" s="6">
        <v>0</v>
      </c>
      <c r="G20" s="6">
        <v>0</v>
      </c>
      <c r="H20" s="6">
        <v>0</v>
      </c>
      <c r="I20" s="18">
        <f t="shared" ref="I20:I25" si="4">E20/7</f>
        <v>1.2857142857142858</v>
      </c>
      <c r="J20" s="18">
        <f t="shared" ref="J20:J25" si="5">(F20+G20+H20)/7</f>
        <v>0</v>
      </c>
      <c r="K20" s="4"/>
      <c r="L20" s="4"/>
      <c r="M20" s="4"/>
      <c r="N20" s="4"/>
    </row>
    <row r="21" spans="1:14" ht="15" customHeight="1" x14ac:dyDescent="0.25">
      <c r="A21" s="11" t="s">
        <v>26</v>
      </c>
      <c r="B21" s="12">
        <v>5</v>
      </c>
      <c r="C21" s="12" t="s">
        <v>14</v>
      </c>
      <c r="D21" s="12">
        <v>27</v>
      </c>
      <c r="E21" s="12">
        <v>15</v>
      </c>
      <c r="F21" s="12">
        <v>8</v>
      </c>
      <c r="G21" s="12">
        <v>4</v>
      </c>
      <c r="H21" s="12">
        <v>0</v>
      </c>
      <c r="I21" s="18">
        <f t="shared" si="4"/>
        <v>2.1428571428571428</v>
      </c>
      <c r="J21" s="18">
        <f t="shared" si="5"/>
        <v>1.7142857142857142</v>
      </c>
      <c r="K21" s="4"/>
      <c r="L21" s="4"/>
      <c r="M21" s="4"/>
      <c r="N21" s="4"/>
    </row>
    <row r="22" spans="1:14" ht="15" customHeight="1" x14ac:dyDescent="0.25">
      <c r="A22" s="5" t="s">
        <v>27</v>
      </c>
      <c r="B22" s="6">
        <v>2</v>
      </c>
      <c r="C22" s="6" t="s">
        <v>14</v>
      </c>
      <c r="D22" s="6">
        <v>15</v>
      </c>
      <c r="E22" s="6">
        <v>5</v>
      </c>
      <c r="F22" s="6">
        <v>3</v>
      </c>
      <c r="G22" s="6">
        <v>7</v>
      </c>
      <c r="H22" s="6">
        <v>0</v>
      </c>
      <c r="I22" s="18">
        <f t="shared" si="4"/>
        <v>0.7142857142857143</v>
      </c>
      <c r="J22" s="18">
        <f t="shared" si="5"/>
        <v>1.4285714285714286</v>
      </c>
      <c r="K22" s="4"/>
      <c r="L22" s="4"/>
      <c r="M22" s="4"/>
      <c r="N22" s="4"/>
    </row>
    <row r="23" spans="1:14" ht="15" customHeight="1" x14ac:dyDescent="0.25">
      <c r="A23" s="5" t="s">
        <v>28</v>
      </c>
      <c r="B23" s="6">
        <v>2</v>
      </c>
      <c r="C23" s="6" t="s">
        <v>14</v>
      </c>
      <c r="D23" s="7">
        <v>18</v>
      </c>
      <c r="E23" s="7">
        <v>7</v>
      </c>
      <c r="F23" s="7">
        <v>4</v>
      </c>
      <c r="G23" s="7">
        <v>7</v>
      </c>
      <c r="H23" s="7">
        <v>0</v>
      </c>
      <c r="I23" s="18">
        <f t="shared" si="4"/>
        <v>1</v>
      </c>
      <c r="J23" s="18">
        <f t="shared" si="5"/>
        <v>1.5714285714285714</v>
      </c>
      <c r="K23" s="4"/>
      <c r="L23" s="4"/>
      <c r="M23" s="4"/>
      <c r="N23" s="4"/>
    </row>
    <row r="24" spans="1:14" ht="15" customHeight="1" x14ac:dyDescent="0.25">
      <c r="A24" s="5" t="s">
        <v>29</v>
      </c>
      <c r="B24" s="6">
        <v>1</v>
      </c>
      <c r="C24" s="6" t="s">
        <v>14</v>
      </c>
      <c r="D24" s="6">
        <v>9</v>
      </c>
      <c r="E24" s="6">
        <v>0</v>
      </c>
      <c r="F24" s="6">
        <v>6</v>
      </c>
      <c r="G24" s="6">
        <v>3</v>
      </c>
      <c r="H24" s="6">
        <v>0</v>
      </c>
      <c r="I24" s="18">
        <f t="shared" si="4"/>
        <v>0</v>
      </c>
      <c r="J24" s="18">
        <f t="shared" si="5"/>
        <v>1.2857142857142858</v>
      </c>
      <c r="K24" s="4"/>
      <c r="L24" s="4"/>
      <c r="M24" s="4"/>
      <c r="N24" s="4"/>
    </row>
    <row r="25" spans="1:14" ht="15" customHeight="1" x14ac:dyDescent="0.25">
      <c r="A25" s="5" t="s">
        <v>30</v>
      </c>
      <c r="B25" s="6">
        <v>1</v>
      </c>
      <c r="C25" s="6" t="s">
        <v>14</v>
      </c>
      <c r="D25" s="6">
        <v>9</v>
      </c>
      <c r="E25" s="6">
        <v>0</v>
      </c>
      <c r="F25" s="6">
        <v>0</v>
      </c>
      <c r="G25" s="6">
        <v>9</v>
      </c>
      <c r="H25" s="6">
        <v>0</v>
      </c>
      <c r="I25" s="18">
        <f t="shared" si="4"/>
        <v>0</v>
      </c>
      <c r="J25" s="18">
        <f t="shared" si="5"/>
        <v>1.2857142857142858</v>
      </c>
      <c r="K25" s="4"/>
      <c r="L25" s="4"/>
      <c r="M25" s="4"/>
      <c r="N25" s="4"/>
    </row>
    <row r="26" spans="1:14" x14ac:dyDescent="0.25">
      <c r="A26" s="16" t="s">
        <v>17</v>
      </c>
      <c r="B26" s="14">
        <f t="shared" ref="B26:J26" si="6">SUM(B19:B25)</f>
        <v>19</v>
      </c>
      <c r="C26" s="14">
        <f t="shared" si="6"/>
        <v>0</v>
      </c>
      <c r="D26" s="14">
        <f t="shared" si="6"/>
        <v>123</v>
      </c>
      <c r="E26" s="14">
        <f t="shared" si="6"/>
        <v>50</v>
      </c>
      <c r="F26" s="14">
        <f t="shared" si="6"/>
        <v>28</v>
      </c>
      <c r="G26" s="14">
        <f t="shared" si="6"/>
        <v>45</v>
      </c>
      <c r="H26" s="14">
        <f t="shared" si="6"/>
        <v>0</v>
      </c>
      <c r="I26" s="15">
        <f t="shared" si="6"/>
        <v>7.1428571428571432</v>
      </c>
      <c r="J26" s="15">
        <f t="shared" si="6"/>
        <v>10.428571428571429</v>
      </c>
      <c r="K26" s="4"/>
      <c r="L26" s="4"/>
      <c r="M26" s="4"/>
      <c r="N26" s="4"/>
    </row>
    <row r="27" spans="1:14" x14ac:dyDescent="0.25">
      <c r="A27" s="32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4"/>
      <c r="L27" s="4"/>
      <c r="M27" s="4"/>
      <c r="N27" s="4"/>
    </row>
    <row r="28" spans="1:14" ht="15" customHeight="1" x14ac:dyDescent="0.25">
      <c r="A28" s="9" t="s">
        <v>32</v>
      </c>
      <c r="B28" s="6">
        <v>6</v>
      </c>
      <c r="C28" s="6" t="s">
        <v>10</v>
      </c>
      <c r="D28" s="6">
        <v>33</v>
      </c>
      <c r="E28" s="6">
        <v>14</v>
      </c>
      <c r="F28" s="6">
        <v>6</v>
      </c>
      <c r="G28" s="6">
        <v>13</v>
      </c>
      <c r="H28" s="6">
        <v>0</v>
      </c>
      <c r="I28" s="18">
        <f>E28/6</f>
        <v>2.3333333333333335</v>
      </c>
      <c r="J28" s="19">
        <f>(F28+G28+H28)/6</f>
        <v>3.1666666666666665</v>
      </c>
      <c r="K28" s="4"/>
      <c r="L28" s="4"/>
      <c r="M28" s="4"/>
      <c r="N28" s="4"/>
    </row>
    <row r="29" spans="1:14" ht="15" customHeight="1" x14ac:dyDescent="0.25">
      <c r="A29" s="9" t="s">
        <v>33</v>
      </c>
      <c r="B29" s="6">
        <v>5</v>
      </c>
      <c r="C29" s="6" t="s">
        <v>10</v>
      </c>
      <c r="D29" s="6">
        <v>27</v>
      </c>
      <c r="E29" s="6">
        <v>7</v>
      </c>
      <c r="F29" s="6">
        <v>7</v>
      </c>
      <c r="G29" s="6">
        <v>13</v>
      </c>
      <c r="H29" s="6">
        <v>0</v>
      </c>
      <c r="I29" s="18">
        <f>E29/6</f>
        <v>1.1666666666666667</v>
      </c>
      <c r="J29" s="19">
        <f>(F29+G29+H29)/6</f>
        <v>3.3333333333333335</v>
      </c>
      <c r="K29" s="4"/>
      <c r="L29" s="4"/>
      <c r="M29" s="4"/>
      <c r="N29" s="4"/>
    </row>
    <row r="30" spans="1:14" ht="27.95" customHeight="1" x14ac:dyDescent="0.25">
      <c r="A30" s="5" t="s">
        <v>34</v>
      </c>
      <c r="B30" s="6">
        <v>2</v>
      </c>
      <c r="C30" s="6" t="s">
        <v>14</v>
      </c>
      <c r="D30" s="6">
        <v>18</v>
      </c>
      <c r="E30" s="6">
        <v>18</v>
      </c>
      <c r="F30" s="6">
        <v>0</v>
      </c>
      <c r="G30" s="6">
        <v>0</v>
      </c>
      <c r="H30" s="6">
        <v>0</v>
      </c>
      <c r="I30" s="18">
        <f>E30/6</f>
        <v>3</v>
      </c>
      <c r="J30" s="19">
        <f>(F30+G30+H30)/6</f>
        <v>0</v>
      </c>
      <c r="K30" s="4"/>
      <c r="L30" s="4"/>
      <c r="M30" s="4"/>
      <c r="N30" s="4"/>
    </row>
    <row r="31" spans="1:14" ht="15" customHeight="1" x14ac:dyDescent="0.25">
      <c r="A31" s="9" t="s">
        <v>35</v>
      </c>
      <c r="B31" s="6">
        <v>2</v>
      </c>
      <c r="C31" s="6" t="s">
        <v>14</v>
      </c>
      <c r="D31" s="6">
        <v>18</v>
      </c>
      <c r="E31" s="6">
        <v>0</v>
      </c>
      <c r="F31" s="6">
        <v>0</v>
      </c>
      <c r="G31" s="6">
        <v>18</v>
      </c>
      <c r="H31" s="6">
        <v>0</v>
      </c>
      <c r="I31" s="18">
        <f>E31/6</f>
        <v>0</v>
      </c>
      <c r="J31" s="19">
        <f>(F31+G31+H31)/6</f>
        <v>3</v>
      </c>
      <c r="K31" s="4"/>
      <c r="L31" s="4"/>
      <c r="M31" s="4"/>
      <c r="N31" s="4"/>
    </row>
    <row r="32" spans="1:14" ht="15" customHeight="1" x14ac:dyDescent="0.25">
      <c r="A32" s="20" t="s">
        <v>41</v>
      </c>
      <c r="B32" s="6">
        <v>15</v>
      </c>
      <c r="C32" s="6" t="s">
        <v>10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8">
        <f>E32/6</f>
        <v>0</v>
      </c>
      <c r="J32" s="19">
        <f>(F32+G32+H32)/6</f>
        <v>0</v>
      </c>
      <c r="K32" s="4"/>
      <c r="L32" s="4"/>
      <c r="M32" s="4"/>
      <c r="N32" s="4"/>
    </row>
    <row r="33" spans="1:14" ht="18.75" customHeight="1" x14ac:dyDescent="0.25">
      <c r="A33" s="16" t="s">
        <v>17</v>
      </c>
      <c r="B33" s="14">
        <f>SUM(B28:B32)</f>
        <v>30</v>
      </c>
      <c r="C33" s="14">
        <f>SUM(C28:C32)</f>
        <v>0</v>
      </c>
      <c r="D33" s="14">
        <f t="shared" ref="D33:J33" si="7">SUM(D28:D32)</f>
        <v>96</v>
      </c>
      <c r="E33" s="14">
        <f t="shared" si="7"/>
        <v>39</v>
      </c>
      <c r="F33" s="14">
        <f t="shared" si="7"/>
        <v>13</v>
      </c>
      <c r="G33" s="14">
        <f t="shared" si="7"/>
        <v>44</v>
      </c>
      <c r="H33" s="14">
        <f t="shared" si="7"/>
        <v>0</v>
      </c>
      <c r="I33" s="15">
        <f t="shared" si="7"/>
        <v>6.5</v>
      </c>
      <c r="J33" s="21">
        <f t="shared" si="7"/>
        <v>9.5</v>
      </c>
      <c r="K33" s="4"/>
      <c r="L33" s="4"/>
      <c r="M33" s="4"/>
      <c r="N33" s="4"/>
    </row>
    <row r="34" spans="1:14" ht="18.75" customHeight="1" x14ac:dyDescent="0.25">
      <c r="A34" s="16" t="s">
        <v>36</v>
      </c>
      <c r="B34" s="14">
        <v>90</v>
      </c>
      <c r="C34" s="14">
        <f t="shared" ref="C34:J34" si="8">C11+C17+C26+C33</f>
        <v>0</v>
      </c>
      <c r="D34" s="14">
        <f t="shared" si="8"/>
        <v>480</v>
      </c>
      <c r="E34" s="14">
        <f t="shared" si="8"/>
        <v>209</v>
      </c>
      <c r="F34" s="14">
        <f t="shared" si="8"/>
        <v>87</v>
      </c>
      <c r="G34" s="14">
        <f t="shared" si="8"/>
        <v>181</v>
      </c>
      <c r="H34" s="14">
        <f t="shared" si="8"/>
        <v>3</v>
      </c>
      <c r="I34" s="15">
        <f t="shared" si="8"/>
        <v>30.785714285714285</v>
      </c>
      <c r="J34" s="15">
        <f t="shared" si="8"/>
        <v>40.071428571428569</v>
      </c>
      <c r="K34" s="4"/>
      <c r="L34" s="4"/>
      <c r="M34" s="4"/>
      <c r="N34" s="4"/>
    </row>
    <row r="35" spans="1:14" ht="18.75" customHeight="1" x14ac:dyDescent="0.25">
      <c r="A35" s="22" t="s">
        <v>37</v>
      </c>
      <c r="B35" s="23"/>
      <c r="C35" s="23"/>
      <c r="D35" s="23"/>
      <c r="E35" s="24">
        <f>E34*100/D34</f>
        <v>43.541666666666664</v>
      </c>
      <c r="F35" s="24">
        <f>F34*100/D34</f>
        <v>18.125</v>
      </c>
      <c r="G35" s="24">
        <f>G34*100/D34</f>
        <v>37.708333333333336</v>
      </c>
      <c r="H35" s="24">
        <f>H34*100/D34</f>
        <v>0.625</v>
      </c>
      <c r="I35" s="23"/>
      <c r="J35" s="23"/>
      <c r="K35" s="4"/>
      <c r="L35" s="4"/>
      <c r="M35" s="4"/>
      <c r="N35" s="4"/>
    </row>
    <row r="36" spans="1:14" ht="18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4" ht="18.75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</row>
    <row r="38" spans="1:14" ht="18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</row>
    <row r="39" spans="1:14" ht="18.7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</row>
    <row r="40" spans="1:14" ht="18.7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</row>
    <row r="41" spans="1:14" ht="18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4" ht="18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4" ht="18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4" ht="18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4" ht="18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4" ht="18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4" ht="18.75" customHeigh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4" ht="18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8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8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8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8.7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8.7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8.75" customHeigh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8.75" customHeigh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8.7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8.7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8.7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8.75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8.75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8.75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8.7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8.75" customHeigh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8.7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8.7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8.75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8.7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8.7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8.75" customHeigh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8.7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8.7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8.7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8.7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8.7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8.7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8.75" customHeigh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8.75" customHeigh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8.75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8.75" customHeigh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8.75" customHeight="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8.75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8.75" customHeight="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8.75" customHeigh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8.75" customHeigh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8.75" customHeigh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8.75" customHeigh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8.75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8.75" customHeigh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8.75" customHeight="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8.75" customHeight="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8.75" customHeight="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8.75" customHeight="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8.75" customHeight="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8.75" customHeigh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8.75" customHeigh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8.75" customHeight="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8.75" customHeight="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8.75" customHeight="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8.75" customHeight="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8.75" customHeight="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8.75" customHeight="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8.75" customHeigh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8.75" customHeight="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8.75" customHeight="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8.75" customHeight="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8.75" customHeight="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8.75" customHeight="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8.75" customHeight="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8.75" customHeight="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8.75" customHeight="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8.75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8.75" customHeight="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8.75" customHeight="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8.75" customHeight="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8.75" customHeight="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8.75" customHeight="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8.75" customHeight="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8.75" customHeight="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8.75" customHeight="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8.75" customHeight="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8.75" customHeight="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8.75" customHeight="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8.75" customHeight="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8.75" customHeight="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8.75" customHeight="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8.75" customHeight="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8.75" customHeight="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8.75" customHeight="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8.75" customHeight="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8.75" customHeight="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8.75" customHeight="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8.75" customHeight="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8.75" customHeight="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8.75" customHeight="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8.75" customHeight="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8.75" customHeight="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8.75" customHeight="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8.75" customHeight="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8.75" customHeight="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8.75" customHeight="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ht="18.75" customHeight="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ht="18.75" customHeight="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8.75" customHeight="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ht="18.75" customHeight="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ht="18.75" customHeight="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ht="18.75" customHeight="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8.75" customHeight="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18.75" customHeight="1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ht="18.75" customHeight="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ht="18.75" customHeight="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8.75" customHeight="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ht="18.75" customHeight="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ht="18.75" customHeight="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ht="18.75" customHeight="1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8.75" customHeight="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ht="18.75" customHeight="1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ht="18.75" customHeight="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ht="18.75" customHeight="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8.75" customHeight="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ht="18.75" customHeight="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18.75" customHeight="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ht="18.75" customHeight="1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8.75" customHeight="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ht="18.75" customHeight="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ht="18.75" customHeight="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ht="18.75" customHeight="1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ht="18.75" customHeight="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ht="18.75" customHeight="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ht="18.75" customHeight="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ht="18.75" customHeight="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ht="18.75" customHeight="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ht="18.75" customHeight="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ht="18.75" customHeight="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ht="18.75" customHeight="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ht="18.75" customHeight="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ht="18.75" customHeight="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ht="18.75" customHeight="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ht="18.75" customHeight="1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8.75" customHeight="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ht="18.75" customHeight="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ht="18.75" customHeight="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ht="18.75" customHeight="1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ht="18.75" customHeight="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ht="18.75" customHeight="1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ht="18.75" customHeight="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ht="18.75" customHeight="1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ht="18.75" customHeight="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ht="18.75" customHeight="1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ht="18.75" customHeight="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ht="18.75" customHeight="1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</sheetData>
  <mergeCells count="5">
    <mergeCell ref="A1:J2"/>
    <mergeCell ref="A4:J4"/>
    <mergeCell ref="A12:J12"/>
    <mergeCell ref="A18:J18"/>
    <mergeCell ref="A27:J2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2020-05-22T11:31:28Z</dcterms:modified>
</cp:coreProperties>
</file>