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800" windowHeight="11730" activeTab="2"/>
  </bookViews>
  <sheets>
    <sheet name="Semestry I-IV" sheetId="2" r:id="rId1"/>
    <sheet name="Semestry V-VIII" sheetId="1" r:id="rId2"/>
    <sheet name="Przedmioty do wyboru" sheetId="3" r:id="rId3"/>
  </sheets>
  <definedNames>
    <definedName name="_xlnm.Print_Area" localSheetId="2">'Przedmioty do wyboru'!$A$1:$K$77</definedName>
    <definedName name="_xlnm.Print_Area" localSheetId="0">'Semestry I-IV'!$A$1:$K$46</definedName>
    <definedName name="_xlnm.Print_Area" localSheetId="1">'Semestry V-VIII'!$A$1:$K$48</definedName>
  </definedNames>
  <calcPr calcId="162913"/>
</workbook>
</file>

<file path=xl/calcChain.xml><?xml version="1.0" encoding="utf-8"?>
<calcChain xmlns="http://schemas.openxmlformats.org/spreadsheetml/2006/main">
  <c r="H46" i="1" l="1"/>
  <c r="H46" i="2"/>
  <c r="G46" i="1" l="1"/>
  <c r="F46" i="1"/>
  <c r="I46" i="1"/>
  <c r="G46" i="2"/>
  <c r="F46" i="2"/>
  <c r="H27" i="2" l="1"/>
  <c r="H35" i="2"/>
  <c r="G44" i="1"/>
  <c r="F44" i="1"/>
  <c r="I44" i="1"/>
  <c r="H44" i="1"/>
  <c r="D45" i="2"/>
  <c r="K44" i="2"/>
  <c r="J44" i="2"/>
  <c r="I44" i="2"/>
  <c r="H44" i="2"/>
  <c r="G44" i="2"/>
  <c r="F44" i="2"/>
  <c r="E44" i="2"/>
  <c r="C44" i="2"/>
  <c r="K35" i="2"/>
  <c r="J35" i="2"/>
  <c r="I35" i="2"/>
  <c r="G35" i="2"/>
  <c r="F35" i="2"/>
  <c r="E35" i="2"/>
  <c r="C35" i="2"/>
  <c r="K27" i="2"/>
  <c r="J27" i="2"/>
  <c r="I27" i="2"/>
  <c r="G27" i="2"/>
  <c r="F27" i="2"/>
  <c r="E27" i="2"/>
  <c r="C27" i="2"/>
  <c r="J18" i="2"/>
  <c r="I18" i="2"/>
  <c r="I45" i="2" s="1"/>
  <c r="H18" i="2"/>
  <c r="G18" i="2"/>
  <c r="G45" i="2" s="1"/>
  <c r="F18" i="2"/>
  <c r="E18" i="2"/>
  <c r="E45" i="2" s="1"/>
  <c r="C18" i="2"/>
  <c r="F45" i="2" l="1"/>
  <c r="C45" i="2"/>
</calcChain>
</file>

<file path=xl/sharedStrings.xml><?xml version="1.0" encoding="utf-8"?>
<sst xmlns="http://schemas.openxmlformats.org/spreadsheetml/2006/main" count="310" uniqueCount="149">
  <si>
    <t xml:space="preserve">Wydział Ogrodnictwa i Architektury Krajobrazu </t>
  </si>
  <si>
    <t>Kierunek Ogrodnictwo, studia niestacjonarne pierwszego stopnia</t>
  </si>
  <si>
    <t xml:space="preserve">Przedmiot  </t>
  </si>
  <si>
    <t>ECTS</t>
  </si>
  <si>
    <t>Forma zal.</t>
  </si>
  <si>
    <t>Godziny ogółem</t>
  </si>
  <si>
    <t>Wykłady</t>
  </si>
  <si>
    <t>Ćw. Audyt.</t>
  </si>
  <si>
    <t>Ćw. Lab.</t>
  </si>
  <si>
    <t>Ćw. Ter</t>
  </si>
  <si>
    <t>Wykładów/ zjazd</t>
  </si>
  <si>
    <t>Ćwiczeń/            zjazd</t>
  </si>
  <si>
    <t>Semestr V  (9 zjazdów)</t>
  </si>
  <si>
    <t>Szkółkarstwo sadownicze</t>
  </si>
  <si>
    <t>e</t>
  </si>
  <si>
    <t xml:space="preserve"> Fitopatologia </t>
  </si>
  <si>
    <t>Szkodniki roślin</t>
  </si>
  <si>
    <t>Szkółkarstwo ozdobne</t>
  </si>
  <si>
    <t>z</t>
  </si>
  <si>
    <t>Ekonomika i organizacja produkcji ogrodniczej</t>
  </si>
  <si>
    <t>Zielarstwo</t>
  </si>
  <si>
    <t>Σ</t>
  </si>
  <si>
    <t>Semestr VI  (7 zjazdów)</t>
  </si>
  <si>
    <t>Ekologiczna produkcja owoców i warzyw</t>
  </si>
  <si>
    <t>Przedmiot do wyboru - Blok D</t>
  </si>
  <si>
    <t>Przedmiot do wyboru  - Blok E</t>
  </si>
  <si>
    <t>Przedmiot do wyboru 1 - Blok F</t>
  </si>
  <si>
    <t>Nawadnianie i fertygacja w ogrodnictwie - praktikum</t>
  </si>
  <si>
    <t xml:space="preserve">Seminarium dyplomowe 1 *   </t>
  </si>
  <si>
    <t>Praktyka zawodowa (8 tygodni)</t>
  </si>
  <si>
    <t>Ocena jakości produktów ogrodniczych</t>
  </si>
  <si>
    <t>Przechowalnictwo płodów ogrodniczych</t>
  </si>
  <si>
    <t>Ochrona roślin. Metody i środki</t>
  </si>
  <si>
    <t>Biotechnologia roślin</t>
  </si>
  <si>
    <t>Przedmiot do wyboru 2 - Blok F</t>
  </si>
  <si>
    <t>Przedmiot do wyboru - Blok G</t>
  </si>
  <si>
    <t xml:space="preserve">Przedmiot do wyboru - Blok H </t>
  </si>
  <si>
    <t xml:space="preserve">Przedmiot do wyboru 1 - Blok I </t>
  </si>
  <si>
    <t>Przedmiot do wyboru 2 - Blok I</t>
  </si>
  <si>
    <t>Semestr VIII  (7 zjazdów)</t>
  </si>
  <si>
    <t>Integrowana produkcja owoców i warzyw</t>
  </si>
  <si>
    <t>Ekologia i ochrona środowiska</t>
  </si>
  <si>
    <t xml:space="preserve">Przedmiot do wyboru  - Blok J </t>
  </si>
  <si>
    <t>Przedmiot do wyboru 1 - Blok K</t>
  </si>
  <si>
    <t>Przedmiot do wyboru 2 - Blok K</t>
  </si>
  <si>
    <t>Podstawy komunikacji i negocjacje (humanistyczno-społeczny)</t>
  </si>
  <si>
    <t xml:space="preserve">Seminarium dyplomowe 2  </t>
  </si>
  <si>
    <t>Ogółem  w semestrach 5-8</t>
  </si>
  <si>
    <t>x</t>
  </si>
  <si>
    <t>Udział % [%]</t>
  </si>
  <si>
    <t>Ogółem w semestrach 1-8</t>
  </si>
  <si>
    <t>*) Seminarium dypl. 1 w tym 2 godz. metodyka wyszukiwania informacji naukowych</t>
  </si>
  <si>
    <t>Przedmiot</t>
  </si>
  <si>
    <t>Ćwiczeń/ zjazd</t>
  </si>
  <si>
    <t>Botanika 1</t>
  </si>
  <si>
    <t>Gleboznawstwo</t>
  </si>
  <si>
    <t>Mikrobiologia</t>
  </si>
  <si>
    <t>Technologie informacyjne</t>
  </si>
  <si>
    <t>Przedmiot do wyboru 1 - Blok A (humanistyczno-społeczny)</t>
  </si>
  <si>
    <t>Przedmiot do wyboru 2 - Blok A  (humanistyczno-społeczny)</t>
  </si>
  <si>
    <t>Przedmiot do wyboru 1 - Blok B</t>
  </si>
  <si>
    <t>Ochrona własności intelektualnej, BHP i ergonomia</t>
  </si>
  <si>
    <t>Przedmiot do wyboru blok C</t>
  </si>
  <si>
    <t>Język obcy 1</t>
  </si>
  <si>
    <t>Botanika 2</t>
  </si>
  <si>
    <t>Fizjologia roślin</t>
  </si>
  <si>
    <t>Nasiennictwo ogrodnicze</t>
  </si>
  <si>
    <t xml:space="preserve">Mechanizacja ogrodnictwa </t>
  </si>
  <si>
    <t>Język obcy 2</t>
  </si>
  <si>
    <t>Żywienie roślin</t>
  </si>
  <si>
    <t>Warzywnictwo 1</t>
  </si>
  <si>
    <t>Sadownictwo 1</t>
  </si>
  <si>
    <t>Rośliny ozdobne 1</t>
  </si>
  <si>
    <t>Język obcy 3</t>
  </si>
  <si>
    <t>Warzywnictwo 2</t>
  </si>
  <si>
    <t>Herbologia</t>
  </si>
  <si>
    <t xml:space="preserve">Urządzanie i pielęgnowanie terenów zieleni </t>
  </si>
  <si>
    <t>Dendrologia</t>
  </si>
  <si>
    <t>Sadownictwo 2</t>
  </si>
  <si>
    <t>Rośliny ozdobne 2</t>
  </si>
  <si>
    <t>Język obcy 4</t>
  </si>
  <si>
    <t>Ogółem godzin w semestrach 1-4</t>
  </si>
  <si>
    <t>Przedmiot do wyboru</t>
  </si>
  <si>
    <t>Wykładów/                zjazd</t>
  </si>
  <si>
    <t>Ćwiczeń /       zjazd</t>
  </si>
  <si>
    <t xml:space="preserve">SEMESTR I </t>
  </si>
  <si>
    <t xml:space="preserve">   /Ekonomia</t>
  </si>
  <si>
    <t xml:space="preserve">   /Socjologia</t>
  </si>
  <si>
    <t xml:space="preserve">   /Historia ogrodnictwa </t>
  </si>
  <si>
    <t xml:space="preserve">   /Etyka</t>
  </si>
  <si>
    <t xml:space="preserve">   /Owoce tropikalne</t>
  </si>
  <si>
    <t xml:space="preserve">   /Globalne zagrożenia środowiska</t>
  </si>
  <si>
    <t xml:space="preserve">   /Rośliny kosmetyczne i barwierskie</t>
  </si>
  <si>
    <t>SEMESTR I</t>
  </si>
  <si>
    <t xml:space="preserve">   /Agrometeorologia</t>
  </si>
  <si>
    <t xml:space="preserve">   /Dziko rosnące rośliny jadalne</t>
  </si>
  <si>
    <t xml:space="preserve">  /Fenologia i aerobiologia</t>
  </si>
  <si>
    <t xml:space="preserve">SEMESTR VI </t>
  </si>
  <si>
    <t xml:space="preserve">   /Technika w produkcji sadowniczej</t>
  </si>
  <si>
    <t xml:space="preserve">   /Technologia uprawy roślin przyprawowych i leczniczych</t>
  </si>
  <si>
    <t xml:space="preserve">   /Drzewa i krzewy w terenach zieleni</t>
  </si>
  <si>
    <t xml:space="preserve">   /Ekologiczne uprawy nasienne</t>
  </si>
  <si>
    <t xml:space="preserve">  /Produkcja warzyw pod osłonami</t>
  </si>
  <si>
    <t xml:space="preserve">  /Produkcja roślin ozdobnych pod osłonami</t>
  </si>
  <si>
    <t xml:space="preserve">  /Uprawa roślin jagodowych</t>
  </si>
  <si>
    <t xml:space="preserve">SEMESTR VI i VII </t>
  </si>
  <si>
    <t xml:space="preserve">   /Owoce i warzywa mało znane</t>
  </si>
  <si>
    <t xml:space="preserve">   /Zastosowanie roślin ozdobnych w terenach zieleni</t>
  </si>
  <si>
    <t xml:space="preserve">   /Uprawy współrzędne i mieszane</t>
  </si>
  <si>
    <t xml:space="preserve">   /Rośliny energetyczne</t>
  </si>
  <si>
    <t xml:space="preserve">   /Prowadzenie działalności gospodarczej</t>
  </si>
  <si>
    <t xml:space="preserve">   /General Horticulture</t>
  </si>
  <si>
    <t xml:space="preserve">   /Diagnostyka patogenów i szkodników roślin</t>
  </si>
  <si>
    <t xml:space="preserve">SEMESTR VII </t>
  </si>
  <si>
    <t xml:space="preserve">   /Podstawy dekoracji roślinnych</t>
  </si>
  <si>
    <t xml:space="preserve">   /Nawożenie w uprawach ekologicznych i biodynamicznych</t>
  </si>
  <si>
    <t xml:space="preserve">   /Grzyby uprawne</t>
  </si>
  <si>
    <t xml:space="preserve">  /Pożytki pszczele</t>
  </si>
  <si>
    <t xml:space="preserve">  /Hortiterapia</t>
  </si>
  <si>
    <t xml:space="preserve">  /Biologiczne aspekty inwazji roślinnych</t>
  </si>
  <si>
    <t xml:space="preserve">  /Normalizacja i standaryzacja produktów ogrodniczych</t>
  </si>
  <si>
    <t xml:space="preserve">   /Monitoring szkodników roślin</t>
  </si>
  <si>
    <t xml:space="preserve">   /Funkcjonowanie i ochrona siedlisk słodkowodnych</t>
  </si>
  <si>
    <t xml:space="preserve">   /Doradztwo nawozowe</t>
  </si>
  <si>
    <t xml:space="preserve">   /Metale ciężkie i ich szkodliwość</t>
  </si>
  <si>
    <t xml:space="preserve">   /Owady zapylające w produkcji roślinnej</t>
  </si>
  <si>
    <t xml:space="preserve">SEMESTR VIII </t>
  </si>
  <si>
    <t xml:space="preserve">  /Rynek ogrodniczy </t>
  </si>
  <si>
    <t xml:space="preserve">  /Marketing w ogrodnictwie</t>
  </si>
  <si>
    <t xml:space="preserve">  /Choroby przechowalnicze płodów ogrodniczych</t>
  </si>
  <si>
    <t xml:space="preserve">  /Podstawy arborystyki</t>
  </si>
  <si>
    <t xml:space="preserve">  /Bezglebowe uprawy ogrodnicze</t>
  </si>
  <si>
    <t xml:space="preserve">  /Roślina w warunkach stresowych</t>
  </si>
  <si>
    <t xml:space="preserve">  /Rośliny ozdobne do dekoracji balkonów i tarasów</t>
  </si>
  <si>
    <t xml:space="preserve">  /Ochrona upraw przed niekorzystnymi zjawiskami atmosferycznymi</t>
  </si>
  <si>
    <t xml:space="preserve">  /Walory dietetyczne warzyw</t>
  </si>
  <si>
    <t>Biologiczna ochrona roślin</t>
  </si>
  <si>
    <t>Projekt inżynierski i egzamin dyplomowy</t>
  </si>
  <si>
    <t>Semestr I (9 zjazdów)</t>
  </si>
  <si>
    <t>Semestr VII  (9 zjazdów)</t>
  </si>
  <si>
    <t>Semestr II  (9 zjazdów)</t>
  </si>
  <si>
    <t>Semestr III  (9 zjazdów)</t>
  </si>
  <si>
    <t>Semestr IV  (9 zjazdów)</t>
  </si>
  <si>
    <t>Chemia z biochemią 1</t>
  </si>
  <si>
    <t>Chemia z biochemią 2</t>
  </si>
  <si>
    <t>Genetyka i hodowla roślin</t>
  </si>
  <si>
    <t>Uprawa roli i roślin</t>
  </si>
  <si>
    <t>Dla naboru 2020/2021 zgodny z uchwałą Senatu UP w Lublinie nr 110/2018-2019 z dnia 28 czerwca 2019r obowiązuje w semestrze I-VIII, zmiany zatwierdzone na Kolegium Wydziału dnia 15 września 2020r.</t>
  </si>
  <si>
    <t>Plan studiów dla naboru 2020/2021 zgodny z uchwałą Senatu UP w Lublinie nr 110/2018-2019 z dnia 28 czerwca 2019r. obowiązuje w semestrze I-VII, zmiany zatwierdzone na Kolegium Wydziału dnia 15 września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</si>
</sst>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Calibri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5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 applyFill="1"/>
    <xf numFmtId="0" fontId="0" fillId="0" borderId="0" xfId="0" applyFill="1"/>
    <xf numFmtId="0" fontId="8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vertical="center"/>
    </xf>
    <xf numFmtId="164" fontId="0" fillId="0" borderId="0" xfId="0" applyNumberFormat="1" applyFill="1"/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7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13" fillId="0" borderId="0" xfId="0" applyFont="1"/>
    <xf numFmtId="0" fontId="7" fillId="0" borderId="0" xfId="0" applyFont="1"/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16" fillId="0" borderId="0" xfId="4" applyFill="1"/>
    <xf numFmtId="0" fontId="5" fillId="0" borderId="0" xfId="4" applyFont="1" applyFill="1"/>
    <xf numFmtId="0" fontId="8" fillId="0" borderId="0" xfId="4" applyFont="1" applyFill="1"/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10" fillId="0" borderId="0" xfId="4" applyFont="1" applyFill="1"/>
    <xf numFmtId="0" fontId="3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4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164" fontId="3" fillId="0" borderId="1" xfId="4" applyNumberFormat="1" applyFont="1" applyFill="1" applyBorder="1" applyAlignment="1">
      <alignment horizontal="center" vertical="center"/>
    </xf>
    <xf numFmtId="164" fontId="4" fillId="0" borderId="1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right" vertical="center" wrapText="1"/>
    </xf>
    <xf numFmtId="0" fontId="4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textRotation="90" wrapText="1"/>
    </xf>
    <xf numFmtId="0" fontId="6" fillId="2" borderId="1" xfId="2" applyFont="1" applyFill="1" applyBorder="1" applyAlignment="1">
      <alignment horizontal="center" vertical="center" textRotation="90" wrapText="1"/>
    </xf>
    <xf numFmtId="164" fontId="8" fillId="0" borderId="0" xfId="4" applyNumberFormat="1" applyFont="1" applyFill="1"/>
    <xf numFmtId="0" fontId="7" fillId="0" borderId="1" xfId="2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 wrapText="1"/>
    </xf>
    <xf numFmtId="0" fontId="7" fillId="0" borderId="1" xfId="4" applyFont="1" applyFill="1" applyBorder="1" applyAlignment="1">
      <alignment vertical="center" wrapText="1"/>
    </xf>
    <xf numFmtId="164" fontId="7" fillId="0" borderId="1" xfId="4" applyNumberFormat="1" applyFont="1" applyFill="1" applyBorder="1" applyAlignment="1">
      <alignment horizontal="center" vertical="center"/>
    </xf>
    <xf numFmtId="0" fontId="16" fillId="0" borderId="0" xfId="5"/>
    <xf numFmtId="0" fontId="3" fillId="3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4" fillId="0" borderId="0" xfId="5" applyFont="1"/>
    <xf numFmtId="0" fontId="3" fillId="3" borderId="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vertical="center"/>
    </xf>
    <xf numFmtId="0" fontId="3" fillId="0" borderId="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vertical="center" wrapText="1"/>
    </xf>
    <xf numFmtId="0" fontId="7" fillId="0" borderId="1" xfId="5" applyFont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4" fillId="0" borderId="2" xfId="5" applyFont="1" applyFill="1" applyBorder="1" applyAlignment="1">
      <alignment vertical="center" wrapText="1"/>
    </xf>
    <xf numFmtId="0" fontId="7" fillId="0" borderId="1" xfId="5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3" borderId="1" xfId="4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1" xfId="5" applyFont="1" applyBorder="1"/>
    <xf numFmtId="164" fontId="16" fillId="0" borderId="0" xfId="4" applyNumberFormat="1" applyFill="1"/>
    <xf numFmtId="0" fontId="4" fillId="2" borderId="4" xfId="2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textRotation="90" wrapText="1"/>
    </xf>
    <xf numFmtId="0" fontId="4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4" fillId="2" borderId="4" xfId="4" applyFont="1" applyFill="1" applyBorder="1" applyAlignment="1">
      <alignment horizontal="left" vertical="center" wrapText="1"/>
    </xf>
    <xf numFmtId="0" fontId="4" fillId="2" borderId="5" xfId="4" applyFont="1" applyFill="1" applyBorder="1" applyAlignment="1">
      <alignment horizontal="left" vertical="center" wrapText="1"/>
    </xf>
    <xf numFmtId="0" fontId="4" fillId="2" borderId="6" xfId="4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7" fillId="0" borderId="8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4" fillId="0" borderId="7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textRotation="90" wrapText="1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  <cellStyle name="Procentowy 2" xfId="6"/>
    <cellStyle name="Procentowy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topLeftCell="B1" zoomScaleNormal="100" workbookViewId="0">
      <selection activeCell="M8" sqref="M8"/>
    </sheetView>
  </sheetViews>
  <sheetFormatPr defaultRowHeight="15" x14ac:dyDescent="0.25"/>
  <cols>
    <col min="1" max="1" width="3.140625" style="26" customWidth="1"/>
    <col min="2" max="2" width="39.28515625" style="28" customWidth="1"/>
    <col min="3" max="3" width="7.5703125" style="28" customWidth="1"/>
    <col min="4" max="4" width="6.5703125" style="28" customWidth="1"/>
    <col min="5" max="6" width="6.42578125" style="28" customWidth="1"/>
    <col min="7" max="8" width="5.7109375" style="28" customWidth="1"/>
    <col min="9" max="9" width="5.5703125" style="28" customWidth="1"/>
    <col min="10" max="10" width="7.28515625" style="28" customWidth="1"/>
    <col min="11" max="11" width="7.42578125" style="28" customWidth="1"/>
  </cols>
  <sheetData>
    <row r="1" spans="1:11" s="2" customFormat="1" x14ac:dyDescent="0.25">
      <c r="A1" s="7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</row>
    <row r="2" spans="1:11" s="2" customFormat="1" x14ac:dyDescent="0.25">
      <c r="A2" s="7"/>
      <c r="B2" s="43" t="s">
        <v>1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s="2" customFormat="1" ht="30" customHeight="1" x14ac:dyDescent="0.25">
      <c r="A3" s="7"/>
      <c r="B3" s="86" t="s">
        <v>147</v>
      </c>
      <c r="C3" s="87"/>
      <c r="D3" s="87"/>
      <c r="E3" s="87"/>
      <c r="F3" s="87"/>
      <c r="G3" s="87"/>
      <c r="H3" s="87"/>
      <c r="I3" s="87"/>
      <c r="J3" s="87"/>
      <c r="K3" s="87"/>
    </row>
    <row r="4" spans="1:11" s="2" customFormat="1" ht="15" customHeight="1" x14ac:dyDescent="0.25">
      <c r="A4" s="88"/>
      <c r="B4" s="90" t="s">
        <v>52</v>
      </c>
      <c r="C4" s="92" t="s">
        <v>3</v>
      </c>
      <c r="D4" s="93" t="s">
        <v>4</v>
      </c>
      <c r="E4" s="93" t="s">
        <v>5</v>
      </c>
      <c r="F4" s="93" t="s">
        <v>6</v>
      </c>
      <c r="G4" s="93" t="s">
        <v>7</v>
      </c>
      <c r="H4" s="93" t="s">
        <v>8</v>
      </c>
      <c r="I4" s="93" t="s">
        <v>9</v>
      </c>
      <c r="J4" s="93" t="s">
        <v>10</v>
      </c>
      <c r="K4" s="93" t="s">
        <v>53</v>
      </c>
    </row>
    <row r="5" spans="1:11" s="2" customFormat="1" ht="43.5" customHeight="1" x14ac:dyDescent="0.25">
      <c r="A5" s="89"/>
      <c r="B5" s="91"/>
      <c r="C5" s="92"/>
      <c r="D5" s="93"/>
      <c r="E5" s="93"/>
      <c r="F5" s="93"/>
      <c r="G5" s="93"/>
      <c r="H5" s="93"/>
      <c r="I5" s="93"/>
      <c r="J5" s="93"/>
      <c r="K5" s="93"/>
    </row>
    <row r="6" spans="1:11" s="2" customFormat="1" x14ac:dyDescent="0.25">
      <c r="A6" s="9"/>
      <c r="B6" s="94" t="s">
        <v>138</v>
      </c>
      <c r="C6" s="95"/>
      <c r="D6" s="95"/>
      <c r="E6" s="95"/>
      <c r="F6" s="95"/>
      <c r="G6" s="95"/>
      <c r="H6" s="95"/>
      <c r="I6" s="95"/>
      <c r="J6" s="95"/>
      <c r="K6" s="95"/>
    </row>
    <row r="7" spans="1:11" s="2" customFormat="1" x14ac:dyDescent="0.25">
      <c r="A7" s="9">
        <v>1</v>
      </c>
      <c r="B7" s="31" t="s">
        <v>54</v>
      </c>
      <c r="C7" s="32">
        <v>5</v>
      </c>
      <c r="D7" s="32" t="s">
        <v>18</v>
      </c>
      <c r="E7" s="32">
        <v>30</v>
      </c>
      <c r="F7" s="32">
        <v>9</v>
      </c>
      <c r="G7" s="32">
        <v>7</v>
      </c>
      <c r="H7" s="32">
        <v>14</v>
      </c>
      <c r="I7" s="32"/>
      <c r="J7" s="32">
        <v>1</v>
      </c>
      <c r="K7" s="32">
        <v>2.2999999999999998</v>
      </c>
    </row>
    <row r="8" spans="1:11" s="2" customFormat="1" x14ac:dyDescent="0.25">
      <c r="A8" s="9">
        <v>2</v>
      </c>
      <c r="B8" s="31" t="s">
        <v>143</v>
      </c>
      <c r="C8" s="32">
        <v>4</v>
      </c>
      <c r="D8" s="32" t="s">
        <v>18</v>
      </c>
      <c r="E8" s="32">
        <v>19</v>
      </c>
      <c r="F8" s="32">
        <v>9</v>
      </c>
      <c r="G8" s="32">
        <v>3</v>
      </c>
      <c r="H8" s="32">
        <v>7</v>
      </c>
      <c r="I8" s="32"/>
      <c r="J8" s="32">
        <v>1</v>
      </c>
      <c r="K8" s="32">
        <v>1.1000000000000001</v>
      </c>
    </row>
    <row r="9" spans="1:11" s="2" customFormat="1" x14ac:dyDescent="0.25">
      <c r="A9" s="9">
        <v>3</v>
      </c>
      <c r="B9" s="31" t="s">
        <v>55</v>
      </c>
      <c r="C9" s="32">
        <v>3</v>
      </c>
      <c r="D9" s="32" t="s">
        <v>14</v>
      </c>
      <c r="E9" s="32">
        <v>18</v>
      </c>
      <c r="F9" s="32">
        <v>9</v>
      </c>
      <c r="G9" s="32"/>
      <c r="H9" s="32">
        <v>6</v>
      </c>
      <c r="I9" s="32">
        <v>3</v>
      </c>
      <c r="J9" s="32">
        <v>1</v>
      </c>
      <c r="K9" s="32">
        <v>1</v>
      </c>
    </row>
    <row r="10" spans="1:11" s="2" customFormat="1" x14ac:dyDescent="0.25">
      <c r="A10" s="9">
        <v>4</v>
      </c>
      <c r="B10" s="31" t="s">
        <v>56</v>
      </c>
      <c r="C10" s="32">
        <v>4</v>
      </c>
      <c r="D10" s="32" t="s">
        <v>18</v>
      </c>
      <c r="E10" s="32">
        <v>19</v>
      </c>
      <c r="F10" s="32">
        <v>9</v>
      </c>
      <c r="G10" s="32">
        <v>3</v>
      </c>
      <c r="H10" s="32">
        <v>7</v>
      </c>
      <c r="I10" s="32"/>
      <c r="J10" s="32">
        <v>1</v>
      </c>
      <c r="K10" s="32">
        <v>1.1000000000000001</v>
      </c>
    </row>
    <row r="11" spans="1:11" s="2" customFormat="1" x14ac:dyDescent="0.25">
      <c r="A11" s="9">
        <v>5</v>
      </c>
      <c r="B11" s="31" t="s">
        <v>57</v>
      </c>
      <c r="C11" s="32">
        <v>2</v>
      </c>
      <c r="D11" s="32" t="s">
        <v>18</v>
      </c>
      <c r="E11" s="32">
        <v>18</v>
      </c>
      <c r="F11" s="32"/>
      <c r="G11" s="32"/>
      <c r="H11" s="32">
        <v>18</v>
      </c>
      <c r="I11" s="32"/>
      <c r="J11" s="32"/>
      <c r="K11" s="32">
        <v>2</v>
      </c>
    </row>
    <row r="12" spans="1:11" s="2" customFormat="1" ht="25.5" x14ac:dyDescent="0.25">
      <c r="A12" s="9">
        <v>6</v>
      </c>
      <c r="B12" s="31" t="s">
        <v>58</v>
      </c>
      <c r="C12" s="32">
        <v>2</v>
      </c>
      <c r="D12" s="32" t="s">
        <v>18</v>
      </c>
      <c r="E12" s="32">
        <v>18</v>
      </c>
      <c r="F12" s="32">
        <v>18</v>
      </c>
      <c r="G12" s="32"/>
      <c r="H12" s="32"/>
      <c r="I12" s="32"/>
      <c r="J12" s="32">
        <v>2</v>
      </c>
      <c r="K12" s="32"/>
    </row>
    <row r="13" spans="1:11" s="2" customFormat="1" ht="25.5" x14ac:dyDescent="0.25">
      <c r="A13" s="9">
        <v>7</v>
      </c>
      <c r="B13" s="31" t="s">
        <v>59</v>
      </c>
      <c r="C13" s="32">
        <v>2</v>
      </c>
      <c r="D13" s="32" t="s">
        <v>18</v>
      </c>
      <c r="E13" s="32">
        <v>18</v>
      </c>
      <c r="F13" s="32">
        <v>18</v>
      </c>
      <c r="G13" s="32"/>
      <c r="H13" s="32"/>
      <c r="I13" s="32"/>
      <c r="J13" s="32">
        <v>2</v>
      </c>
      <c r="K13" s="32"/>
    </row>
    <row r="14" spans="1:11" s="2" customFormat="1" x14ac:dyDescent="0.25">
      <c r="A14" s="9">
        <v>8</v>
      </c>
      <c r="B14" s="31" t="s">
        <v>60</v>
      </c>
      <c r="C14" s="32">
        <v>3</v>
      </c>
      <c r="D14" s="32" t="s">
        <v>18</v>
      </c>
      <c r="E14" s="32">
        <v>18</v>
      </c>
      <c r="F14" s="32">
        <v>9</v>
      </c>
      <c r="G14" s="32">
        <v>9</v>
      </c>
      <c r="H14" s="32"/>
      <c r="I14" s="32"/>
      <c r="J14" s="32">
        <v>1</v>
      </c>
      <c r="K14" s="32">
        <v>1</v>
      </c>
    </row>
    <row r="15" spans="1:11" s="2" customFormat="1" ht="25.5" x14ac:dyDescent="0.25">
      <c r="A15" s="9">
        <v>9</v>
      </c>
      <c r="B15" s="31" t="s">
        <v>61</v>
      </c>
      <c r="C15" s="32">
        <v>1</v>
      </c>
      <c r="D15" s="32" t="s">
        <v>18</v>
      </c>
      <c r="E15" s="32">
        <v>9</v>
      </c>
      <c r="F15" s="32">
        <v>9</v>
      </c>
      <c r="G15" s="32"/>
      <c r="H15" s="32"/>
      <c r="I15" s="32"/>
      <c r="J15" s="32">
        <v>1</v>
      </c>
      <c r="K15" s="32"/>
    </row>
    <row r="16" spans="1:11" s="2" customFormat="1" x14ac:dyDescent="0.25">
      <c r="A16" s="9">
        <v>10</v>
      </c>
      <c r="B16" s="31" t="s">
        <v>62</v>
      </c>
      <c r="C16" s="32">
        <v>2</v>
      </c>
      <c r="D16" s="32" t="s">
        <v>18</v>
      </c>
      <c r="E16" s="32">
        <v>9</v>
      </c>
      <c r="F16" s="32"/>
      <c r="G16" s="32">
        <v>6</v>
      </c>
      <c r="H16" s="32">
        <v>3</v>
      </c>
      <c r="I16" s="32"/>
      <c r="J16" s="32"/>
      <c r="K16" s="32">
        <v>1</v>
      </c>
    </row>
    <row r="17" spans="1:25" s="2" customFormat="1" x14ac:dyDescent="0.25">
      <c r="A17" s="9">
        <v>11</v>
      </c>
      <c r="B17" s="31" t="s">
        <v>63</v>
      </c>
      <c r="C17" s="32">
        <v>2</v>
      </c>
      <c r="D17" s="32" t="s">
        <v>18</v>
      </c>
      <c r="E17" s="32">
        <v>18</v>
      </c>
      <c r="F17" s="32"/>
      <c r="G17" s="32"/>
      <c r="H17" s="32">
        <v>18</v>
      </c>
      <c r="I17" s="32"/>
      <c r="J17" s="32"/>
      <c r="K17" s="32">
        <v>2</v>
      </c>
    </row>
    <row r="18" spans="1:25" s="2" customFormat="1" x14ac:dyDescent="0.25">
      <c r="A18" s="9"/>
      <c r="B18" s="10"/>
      <c r="C18" s="11">
        <f>SUM(C7:C17)</f>
        <v>30</v>
      </c>
      <c r="D18" s="11">
        <v>1</v>
      </c>
      <c r="E18" s="11">
        <f t="shared" ref="E18:J18" si="0">SUM(E7:E17)</f>
        <v>194</v>
      </c>
      <c r="F18" s="11">
        <f t="shared" si="0"/>
        <v>90</v>
      </c>
      <c r="G18" s="11">
        <f t="shared" si="0"/>
        <v>28</v>
      </c>
      <c r="H18" s="11">
        <f t="shared" si="0"/>
        <v>73</v>
      </c>
      <c r="I18" s="11">
        <f t="shared" si="0"/>
        <v>3</v>
      </c>
      <c r="J18" s="11">
        <f t="shared" si="0"/>
        <v>10</v>
      </c>
      <c r="K18" s="11">
        <v>11.5</v>
      </c>
    </row>
    <row r="19" spans="1:25" s="2" customFormat="1" x14ac:dyDescent="0.25">
      <c r="A19" s="9"/>
      <c r="B19" s="83" t="s">
        <v>140</v>
      </c>
      <c r="C19" s="84"/>
      <c r="D19" s="84"/>
      <c r="E19" s="84"/>
      <c r="F19" s="84"/>
      <c r="G19" s="84"/>
      <c r="H19" s="84"/>
      <c r="I19" s="84"/>
      <c r="J19" s="84"/>
      <c r="K19" s="85"/>
    </row>
    <row r="20" spans="1:25" s="2" customFormat="1" x14ac:dyDescent="0.25">
      <c r="A20" s="9">
        <v>1</v>
      </c>
      <c r="B20" s="31" t="s">
        <v>64</v>
      </c>
      <c r="C20" s="32">
        <v>4</v>
      </c>
      <c r="D20" s="32" t="s">
        <v>14</v>
      </c>
      <c r="E20" s="32">
        <v>30</v>
      </c>
      <c r="F20" s="32">
        <v>9</v>
      </c>
      <c r="G20" s="32">
        <v>7</v>
      </c>
      <c r="H20" s="32">
        <v>14</v>
      </c>
      <c r="I20" s="32"/>
      <c r="J20" s="32">
        <v>1</v>
      </c>
      <c r="K20" s="32">
        <v>2.2999999999999998</v>
      </c>
    </row>
    <row r="21" spans="1:25" s="2" customFormat="1" x14ac:dyDescent="0.25">
      <c r="A21" s="9">
        <v>2</v>
      </c>
      <c r="B21" s="31" t="s">
        <v>144</v>
      </c>
      <c r="C21" s="32">
        <v>3</v>
      </c>
      <c r="D21" s="32" t="s">
        <v>14</v>
      </c>
      <c r="E21" s="32">
        <v>18</v>
      </c>
      <c r="F21" s="32">
        <v>9</v>
      </c>
      <c r="G21" s="32">
        <v>3</v>
      </c>
      <c r="H21" s="32">
        <v>6</v>
      </c>
      <c r="I21" s="32"/>
      <c r="J21" s="32">
        <v>1</v>
      </c>
      <c r="K21" s="32">
        <v>1</v>
      </c>
    </row>
    <row r="22" spans="1:25" s="2" customFormat="1" x14ac:dyDescent="0.25">
      <c r="A22" s="9">
        <v>3</v>
      </c>
      <c r="B22" s="31" t="s">
        <v>65</v>
      </c>
      <c r="C22" s="32">
        <v>5</v>
      </c>
      <c r="D22" s="32" t="s">
        <v>14</v>
      </c>
      <c r="E22" s="32">
        <v>36</v>
      </c>
      <c r="F22" s="32">
        <v>18</v>
      </c>
      <c r="G22" s="32">
        <v>6</v>
      </c>
      <c r="H22" s="32">
        <v>12</v>
      </c>
      <c r="I22" s="32"/>
      <c r="J22" s="32">
        <v>2</v>
      </c>
      <c r="K22" s="32">
        <v>2</v>
      </c>
    </row>
    <row r="23" spans="1:25" s="2" customFormat="1" x14ac:dyDescent="0.25">
      <c r="A23" s="9">
        <v>4</v>
      </c>
      <c r="B23" s="31" t="s">
        <v>145</v>
      </c>
      <c r="C23" s="32">
        <v>4</v>
      </c>
      <c r="D23" s="32" t="s">
        <v>14</v>
      </c>
      <c r="E23" s="32">
        <v>27</v>
      </c>
      <c r="F23" s="32">
        <v>18</v>
      </c>
      <c r="G23" s="32">
        <v>3</v>
      </c>
      <c r="H23" s="32">
        <v>6</v>
      </c>
      <c r="I23" s="32"/>
      <c r="J23" s="32">
        <v>2</v>
      </c>
      <c r="K23" s="32">
        <v>1</v>
      </c>
    </row>
    <row r="24" spans="1:25" s="1" customFormat="1" x14ac:dyDescent="0.25">
      <c r="A24" s="12">
        <v>5</v>
      </c>
      <c r="B24" s="31" t="s">
        <v>66</v>
      </c>
      <c r="C24" s="32">
        <v>5</v>
      </c>
      <c r="D24" s="32" t="s">
        <v>14</v>
      </c>
      <c r="E24" s="32">
        <v>36</v>
      </c>
      <c r="F24" s="32">
        <v>9</v>
      </c>
      <c r="G24" s="32">
        <v>6</v>
      </c>
      <c r="H24" s="32">
        <v>18</v>
      </c>
      <c r="I24" s="32">
        <v>3</v>
      </c>
      <c r="J24" s="33">
        <v>1</v>
      </c>
      <c r="K24" s="33">
        <v>3</v>
      </c>
      <c r="M24" s="2"/>
    </row>
    <row r="25" spans="1:25" s="2" customFormat="1" x14ac:dyDescent="0.25">
      <c r="A25" s="13">
        <v>6</v>
      </c>
      <c r="B25" s="80" t="s">
        <v>67</v>
      </c>
      <c r="C25" s="12">
        <v>3</v>
      </c>
      <c r="D25" s="12" t="s">
        <v>18</v>
      </c>
      <c r="E25" s="12">
        <v>18</v>
      </c>
      <c r="F25" s="12">
        <v>9</v>
      </c>
      <c r="G25" s="12">
        <v>3</v>
      </c>
      <c r="H25" s="12">
        <v>6</v>
      </c>
      <c r="I25" s="12"/>
      <c r="J25" s="12">
        <v>1</v>
      </c>
      <c r="K25" s="12">
        <v>1</v>
      </c>
      <c r="P25" s="14"/>
      <c r="Q25" s="15"/>
      <c r="R25" s="15"/>
      <c r="S25" s="15"/>
      <c r="T25" s="15"/>
      <c r="U25" s="15"/>
      <c r="V25" s="15"/>
      <c r="W25" s="15"/>
      <c r="X25" s="15"/>
      <c r="Y25" s="15"/>
    </row>
    <row r="26" spans="1:25" s="2" customFormat="1" x14ac:dyDescent="0.25">
      <c r="A26" s="9">
        <v>7</v>
      </c>
      <c r="B26" s="31" t="s">
        <v>68</v>
      </c>
      <c r="C26" s="32">
        <v>2</v>
      </c>
      <c r="D26" s="32" t="s">
        <v>18</v>
      </c>
      <c r="E26" s="32">
        <v>15</v>
      </c>
      <c r="F26" s="32"/>
      <c r="G26" s="32"/>
      <c r="H26" s="32">
        <v>15</v>
      </c>
      <c r="I26" s="32"/>
      <c r="J26" s="32"/>
      <c r="K26" s="32">
        <v>1.7</v>
      </c>
    </row>
    <row r="27" spans="1:25" s="2" customFormat="1" x14ac:dyDescent="0.25">
      <c r="A27" s="9"/>
      <c r="B27" s="10" t="s">
        <v>21</v>
      </c>
      <c r="C27" s="11">
        <f>SUM(C20:C26)</f>
        <v>26</v>
      </c>
      <c r="D27" s="11">
        <v>5</v>
      </c>
      <c r="E27" s="11">
        <f>SUM(E20:E26)</f>
        <v>180</v>
      </c>
      <c r="F27" s="11">
        <f t="shared" ref="F27:K27" si="1">SUM(F20:F26)</f>
        <v>72</v>
      </c>
      <c r="G27" s="11">
        <f t="shared" si="1"/>
        <v>28</v>
      </c>
      <c r="H27" s="11">
        <f t="shared" si="1"/>
        <v>77</v>
      </c>
      <c r="I27" s="11">
        <f t="shared" si="1"/>
        <v>3</v>
      </c>
      <c r="J27" s="11">
        <f t="shared" si="1"/>
        <v>8</v>
      </c>
      <c r="K27" s="11">
        <f t="shared" si="1"/>
        <v>12</v>
      </c>
    </row>
    <row r="28" spans="1:25" s="2" customFormat="1" x14ac:dyDescent="0.25">
      <c r="A28" s="9"/>
      <c r="B28" s="83" t="s">
        <v>141</v>
      </c>
      <c r="C28" s="84"/>
      <c r="D28" s="84"/>
      <c r="E28" s="84"/>
      <c r="F28" s="84"/>
      <c r="G28" s="84"/>
      <c r="H28" s="84"/>
      <c r="I28" s="84"/>
      <c r="J28" s="84"/>
      <c r="K28" s="85"/>
    </row>
    <row r="29" spans="1:25" s="1" customFormat="1" x14ac:dyDescent="0.25">
      <c r="A29" s="12">
        <v>1</v>
      </c>
      <c r="B29" s="31" t="s">
        <v>146</v>
      </c>
      <c r="C29" s="32">
        <v>4</v>
      </c>
      <c r="D29" s="32" t="s">
        <v>14</v>
      </c>
      <c r="E29" s="32">
        <v>36</v>
      </c>
      <c r="F29" s="32">
        <v>18</v>
      </c>
      <c r="G29" s="32">
        <v>9</v>
      </c>
      <c r="H29" s="32">
        <v>6</v>
      </c>
      <c r="I29" s="32">
        <v>3</v>
      </c>
      <c r="J29" s="33">
        <v>1</v>
      </c>
      <c r="K29" s="33">
        <v>3</v>
      </c>
    </row>
    <row r="30" spans="1:25" s="2" customFormat="1" x14ac:dyDescent="0.25">
      <c r="A30" s="9">
        <v>2</v>
      </c>
      <c r="B30" s="31" t="s">
        <v>69</v>
      </c>
      <c r="C30" s="11">
        <v>5</v>
      </c>
      <c r="D30" s="32" t="s">
        <v>14</v>
      </c>
      <c r="E30" s="32">
        <v>45</v>
      </c>
      <c r="F30" s="32">
        <v>18</v>
      </c>
      <c r="G30" s="32">
        <v>6</v>
      </c>
      <c r="H30" s="32">
        <v>18</v>
      </c>
      <c r="I30" s="32">
        <v>3</v>
      </c>
      <c r="J30" s="33">
        <v>2</v>
      </c>
      <c r="K30" s="33">
        <v>3</v>
      </c>
      <c r="M30" s="1"/>
    </row>
    <row r="31" spans="1:25" s="2" customFormat="1" x14ac:dyDescent="0.25">
      <c r="A31" s="9">
        <v>3</v>
      </c>
      <c r="B31" s="31" t="s">
        <v>70</v>
      </c>
      <c r="C31" s="32">
        <v>4</v>
      </c>
      <c r="D31" s="32" t="s">
        <v>18</v>
      </c>
      <c r="E31" s="32">
        <v>36</v>
      </c>
      <c r="F31" s="32">
        <v>18</v>
      </c>
      <c r="G31" s="32">
        <v>12</v>
      </c>
      <c r="H31" s="32">
        <v>6</v>
      </c>
      <c r="I31" s="32"/>
      <c r="J31" s="33">
        <v>2</v>
      </c>
      <c r="K31" s="33">
        <v>2</v>
      </c>
      <c r="M31" s="1"/>
    </row>
    <row r="32" spans="1:25" s="2" customFormat="1" x14ac:dyDescent="0.25">
      <c r="A32" s="9">
        <v>4</v>
      </c>
      <c r="B32" s="31" t="s">
        <v>71</v>
      </c>
      <c r="C32" s="32">
        <v>4</v>
      </c>
      <c r="D32" s="32" t="s">
        <v>18</v>
      </c>
      <c r="E32" s="32">
        <v>36</v>
      </c>
      <c r="F32" s="32">
        <v>18</v>
      </c>
      <c r="G32" s="32">
        <v>6</v>
      </c>
      <c r="H32" s="32">
        <v>6</v>
      </c>
      <c r="I32" s="32">
        <v>6</v>
      </c>
      <c r="J32" s="33">
        <v>2</v>
      </c>
      <c r="K32" s="33">
        <v>2</v>
      </c>
      <c r="M32" s="1"/>
    </row>
    <row r="33" spans="1:13" s="2" customFormat="1" x14ac:dyDescent="0.25">
      <c r="A33" s="9">
        <v>5</v>
      </c>
      <c r="B33" s="31" t="s">
        <v>72</v>
      </c>
      <c r="C33" s="32">
        <v>4</v>
      </c>
      <c r="D33" s="32" t="s">
        <v>18</v>
      </c>
      <c r="E33" s="32">
        <v>36</v>
      </c>
      <c r="F33" s="32">
        <v>18</v>
      </c>
      <c r="G33" s="32">
        <v>12</v>
      </c>
      <c r="H33" s="32">
        <v>6</v>
      </c>
      <c r="I33" s="32"/>
      <c r="J33" s="33">
        <v>2</v>
      </c>
      <c r="K33" s="33">
        <v>2</v>
      </c>
      <c r="M33" s="1"/>
    </row>
    <row r="34" spans="1:13" s="2" customFormat="1" x14ac:dyDescent="0.25">
      <c r="A34" s="9">
        <v>6</v>
      </c>
      <c r="B34" s="31" t="s">
        <v>73</v>
      </c>
      <c r="C34" s="32">
        <v>2</v>
      </c>
      <c r="D34" s="32" t="s">
        <v>18</v>
      </c>
      <c r="E34" s="32">
        <v>15</v>
      </c>
      <c r="F34" s="32"/>
      <c r="G34" s="32"/>
      <c r="H34" s="32">
        <v>15</v>
      </c>
      <c r="I34" s="32"/>
      <c r="J34" s="32"/>
      <c r="K34" s="33">
        <v>1.7</v>
      </c>
      <c r="M34" s="1"/>
    </row>
    <row r="35" spans="1:13" s="2" customFormat="1" x14ac:dyDescent="0.25">
      <c r="A35" s="9"/>
      <c r="B35" s="10" t="s">
        <v>21</v>
      </c>
      <c r="C35" s="11">
        <f>SUM(C29:C34)</f>
        <v>23</v>
      </c>
      <c r="D35" s="11">
        <v>2</v>
      </c>
      <c r="E35" s="11">
        <f t="shared" ref="E35:K35" si="2">SUM(E29:E34)</f>
        <v>204</v>
      </c>
      <c r="F35" s="11">
        <f t="shared" si="2"/>
        <v>90</v>
      </c>
      <c r="G35" s="11">
        <f t="shared" si="2"/>
        <v>45</v>
      </c>
      <c r="H35" s="11">
        <f t="shared" si="2"/>
        <v>57</v>
      </c>
      <c r="I35" s="11">
        <f t="shared" si="2"/>
        <v>12</v>
      </c>
      <c r="J35" s="11">
        <f t="shared" si="2"/>
        <v>9</v>
      </c>
      <c r="K35" s="11">
        <f t="shared" si="2"/>
        <v>13.7</v>
      </c>
    </row>
    <row r="36" spans="1:13" s="2" customFormat="1" x14ac:dyDescent="0.25">
      <c r="A36" s="9"/>
      <c r="B36" s="83" t="s">
        <v>142</v>
      </c>
      <c r="C36" s="84"/>
      <c r="D36" s="84"/>
      <c r="E36" s="84"/>
      <c r="F36" s="84"/>
      <c r="G36" s="84"/>
      <c r="H36" s="84"/>
      <c r="I36" s="84"/>
      <c r="J36" s="84"/>
      <c r="K36" s="85"/>
    </row>
    <row r="37" spans="1:13" s="2" customFormat="1" x14ac:dyDescent="0.25">
      <c r="A37" s="9">
        <v>1</v>
      </c>
      <c r="B37" s="31" t="s">
        <v>74</v>
      </c>
      <c r="C37" s="32">
        <v>5</v>
      </c>
      <c r="D37" s="32" t="s">
        <v>14</v>
      </c>
      <c r="E37" s="32">
        <v>36</v>
      </c>
      <c r="F37" s="32">
        <v>18</v>
      </c>
      <c r="G37" s="32">
        <v>9</v>
      </c>
      <c r="H37" s="32">
        <v>6</v>
      </c>
      <c r="I37" s="32">
        <v>3</v>
      </c>
      <c r="J37" s="32">
        <v>2</v>
      </c>
      <c r="K37" s="32">
        <v>2</v>
      </c>
    </row>
    <row r="38" spans="1:13" s="2" customFormat="1" x14ac:dyDescent="0.25">
      <c r="A38" s="9">
        <v>2</v>
      </c>
      <c r="B38" s="31" t="s">
        <v>75</v>
      </c>
      <c r="C38" s="32">
        <v>4</v>
      </c>
      <c r="D38" s="32" t="s">
        <v>18</v>
      </c>
      <c r="E38" s="32">
        <v>27</v>
      </c>
      <c r="F38" s="32">
        <v>9</v>
      </c>
      <c r="G38" s="32">
        <v>6</v>
      </c>
      <c r="H38" s="32">
        <v>9</v>
      </c>
      <c r="I38" s="32">
        <v>3</v>
      </c>
      <c r="J38" s="32">
        <v>1</v>
      </c>
      <c r="K38" s="32">
        <v>2</v>
      </c>
    </row>
    <row r="39" spans="1:13" s="2" customFormat="1" x14ac:dyDescent="0.25">
      <c r="A39" s="9">
        <v>3</v>
      </c>
      <c r="B39" s="31" t="s">
        <v>76</v>
      </c>
      <c r="C39" s="32">
        <v>3</v>
      </c>
      <c r="D39" s="32" t="s">
        <v>18</v>
      </c>
      <c r="E39" s="32">
        <v>18</v>
      </c>
      <c r="F39" s="32">
        <v>9</v>
      </c>
      <c r="G39" s="32">
        <v>6</v>
      </c>
      <c r="H39" s="32"/>
      <c r="I39" s="32">
        <v>3</v>
      </c>
      <c r="J39" s="32">
        <v>1</v>
      </c>
      <c r="K39" s="32">
        <v>1</v>
      </c>
    </row>
    <row r="40" spans="1:13" s="2" customFormat="1" x14ac:dyDescent="0.25">
      <c r="A40" s="9">
        <v>4</v>
      </c>
      <c r="B40" s="31" t="s">
        <v>77</v>
      </c>
      <c r="C40" s="32">
        <v>4</v>
      </c>
      <c r="D40" s="32" t="s">
        <v>18</v>
      </c>
      <c r="E40" s="32">
        <v>27</v>
      </c>
      <c r="F40" s="32">
        <v>9</v>
      </c>
      <c r="G40" s="32">
        <v>9</v>
      </c>
      <c r="H40" s="32">
        <v>6</v>
      </c>
      <c r="I40" s="32">
        <v>3</v>
      </c>
      <c r="J40" s="32">
        <v>1</v>
      </c>
      <c r="K40" s="32">
        <v>2</v>
      </c>
    </row>
    <row r="41" spans="1:13" s="2" customFormat="1" x14ac:dyDescent="0.25">
      <c r="A41" s="9">
        <v>5</v>
      </c>
      <c r="B41" s="31" t="s">
        <v>78</v>
      </c>
      <c r="C41" s="32">
        <v>5</v>
      </c>
      <c r="D41" s="32" t="s">
        <v>14</v>
      </c>
      <c r="E41" s="32">
        <v>36</v>
      </c>
      <c r="F41" s="32">
        <v>18</v>
      </c>
      <c r="G41" s="32">
        <v>9</v>
      </c>
      <c r="H41" s="32">
        <v>6</v>
      </c>
      <c r="I41" s="32">
        <v>3</v>
      </c>
      <c r="J41" s="32">
        <v>2</v>
      </c>
      <c r="K41" s="32">
        <v>2</v>
      </c>
    </row>
    <row r="42" spans="1:13" s="2" customFormat="1" x14ac:dyDescent="0.25">
      <c r="A42" s="9">
        <v>6</v>
      </c>
      <c r="B42" s="31" t="s">
        <v>79</v>
      </c>
      <c r="C42" s="32">
        <v>5</v>
      </c>
      <c r="D42" s="32" t="s">
        <v>14</v>
      </c>
      <c r="E42" s="32">
        <v>36</v>
      </c>
      <c r="F42" s="32">
        <v>18</v>
      </c>
      <c r="G42" s="32">
        <v>9</v>
      </c>
      <c r="H42" s="32">
        <v>6</v>
      </c>
      <c r="I42" s="32">
        <v>3</v>
      </c>
      <c r="J42" s="32">
        <v>2</v>
      </c>
      <c r="K42" s="32">
        <v>2</v>
      </c>
    </row>
    <row r="43" spans="1:13" s="2" customFormat="1" x14ac:dyDescent="0.25">
      <c r="A43" s="9">
        <v>7</v>
      </c>
      <c r="B43" s="31" t="s">
        <v>80</v>
      </c>
      <c r="C43" s="11">
        <v>2</v>
      </c>
      <c r="D43" s="32" t="s">
        <v>14</v>
      </c>
      <c r="E43" s="32">
        <v>15</v>
      </c>
      <c r="F43" s="32"/>
      <c r="G43" s="32"/>
      <c r="H43" s="32">
        <v>15</v>
      </c>
      <c r="I43" s="32"/>
      <c r="J43" s="32"/>
      <c r="K43" s="32">
        <v>1.7</v>
      </c>
    </row>
    <row r="44" spans="1:13" s="2" customFormat="1" x14ac:dyDescent="0.25">
      <c r="A44" s="9"/>
      <c r="B44" s="10" t="s">
        <v>21</v>
      </c>
      <c r="C44" s="11">
        <f>SUM(C37:C43)</f>
        <v>28</v>
      </c>
      <c r="D44" s="11">
        <v>4</v>
      </c>
      <c r="E44" s="11">
        <f>SUM(E37:E43)</f>
        <v>195</v>
      </c>
      <c r="F44" s="11">
        <f t="shared" ref="F44:K44" si="3">SUM(F37:F43)</f>
        <v>81</v>
      </c>
      <c r="G44" s="11">
        <f t="shared" si="3"/>
        <v>48</v>
      </c>
      <c r="H44" s="11">
        <f t="shared" si="3"/>
        <v>48</v>
      </c>
      <c r="I44" s="11">
        <f t="shared" si="3"/>
        <v>18</v>
      </c>
      <c r="J44" s="11">
        <f t="shared" si="3"/>
        <v>9</v>
      </c>
      <c r="K44" s="11">
        <f t="shared" si="3"/>
        <v>12.7</v>
      </c>
    </row>
    <row r="45" spans="1:13" s="2" customFormat="1" x14ac:dyDescent="0.25">
      <c r="A45" s="9"/>
      <c r="B45" s="16" t="s">
        <v>81</v>
      </c>
      <c r="C45" s="78">
        <f>SUM(C18,C27,C35,C44)</f>
        <v>107</v>
      </c>
      <c r="D45" s="78">
        <f t="shared" ref="D45:I45" si="4">SUM(D18,D27,D35,D44)</f>
        <v>12</v>
      </c>
      <c r="E45" s="78">
        <f t="shared" si="4"/>
        <v>773</v>
      </c>
      <c r="F45" s="78">
        <f t="shared" si="4"/>
        <v>333</v>
      </c>
      <c r="G45" s="78">
        <f t="shared" si="4"/>
        <v>149</v>
      </c>
      <c r="H45" s="78">
        <v>255</v>
      </c>
      <c r="I45" s="78">
        <f t="shared" si="4"/>
        <v>36</v>
      </c>
      <c r="J45" s="11" t="s">
        <v>48</v>
      </c>
      <c r="K45" s="11" t="s">
        <v>48</v>
      </c>
    </row>
    <row r="46" spans="1:13" s="2" customFormat="1" x14ac:dyDescent="0.25">
      <c r="A46" s="9"/>
      <c r="B46" s="17" t="s">
        <v>49</v>
      </c>
      <c r="C46" s="32" t="s">
        <v>48</v>
      </c>
      <c r="D46" s="32" t="s">
        <v>48</v>
      </c>
      <c r="E46" s="34">
        <v>100</v>
      </c>
      <c r="F46" s="34">
        <f>333*100/773</f>
        <v>43.078913324708928</v>
      </c>
      <c r="G46" s="34">
        <f>149*100/773</f>
        <v>19.275549805950842</v>
      </c>
      <c r="H46" s="34">
        <f>255*100/773</f>
        <v>32.988357050452784</v>
      </c>
      <c r="I46" s="34">
        <v>4.5999999999999996</v>
      </c>
      <c r="J46" s="18"/>
      <c r="K46" s="18"/>
      <c r="L46" s="19"/>
      <c r="M46" s="19"/>
    </row>
    <row r="47" spans="1:13" s="2" customFormat="1" x14ac:dyDescent="0.25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3" s="2" customFormat="1" x14ac:dyDescent="0.25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s="2" customFormat="1" x14ac:dyDescent="0.25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s="2" customFormat="1" x14ac:dyDescent="0.25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s="2" customFormat="1" x14ac:dyDescent="0.25">
      <c r="A51" s="7"/>
      <c r="B51" s="14"/>
      <c r="C51" s="15"/>
      <c r="D51" s="15"/>
      <c r="E51" s="15"/>
      <c r="F51" s="15"/>
      <c r="G51" s="15"/>
      <c r="H51" s="15"/>
      <c r="I51" s="15"/>
      <c r="J51" s="15"/>
      <c r="K51" s="15"/>
    </row>
    <row r="52" spans="1:11" s="2" customFormat="1" ht="13.5" customHeight="1" x14ac:dyDescent="0.25">
      <c r="A52" s="7"/>
      <c r="B52" s="14"/>
      <c r="C52" s="15"/>
      <c r="D52" s="15"/>
      <c r="E52" s="15"/>
      <c r="F52" s="15"/>
      <c r="G52" s="15"/>
      <c r="H52" s="15"/>
      <c r="I52" s="15"/>
      <c r="J52" s="15"/>
      <c r="K52" s="15"/>
    </row>
    <row r="53" spans="1:11" s="2" customFormat="1" x14ac:dyDescent="0.25">
      <c r="A53" s="7"/>
      <c r="B53" s="14"/>
      <c r="C53" s="15"/>
      <c r="D53" s="15"/>
      <c r="E53" s="15"/>
      <c r="F53" s="15"/>
      <c r="G53" s="15"/>
      <c r="H53" s="15"/>
      <c r="I53" s="15"/>
      <c r="J53" s="15"/>
      <c r="K53" s="15"/>
    </row>
    <row r="54" spans="1:11" s="2" customFormat="1" x14ac:dyDescent="0.25">
      <c r="A54" s="7"/>
      <c r="B54" s="14"/>
      <c r="C54" s="15"/>
      <c r="D54" s="15"/>
      <c r="E54" s="15"/>
      <c r="F54" s="15"/>
      <c r="G54" s="15"/>
      <c r="H54" s="15"/>
      <c r="I54" s="15"/>
      <c r="J54" s="15"/>
      <c r="K54" s="15"/>
    </row>
    <row r="55" spans="1:11" s="2" customFormat="1" x14ac:dyDescent="0.25">
      <c r="A55" s="7"/>
      <c r="B55" s="14"/>
      <c r="C55" s="15"/>
      <c r="D55" s="15"/>
      <c r="E55" s="15"/>
      <c r="F55" s="15"/>
      <c r="G55" s="15"/>
      <c r="H55" s="15"/>
      <c r="I55" s="15"/>
      <c r="J55" s="15"/>
      <c r="K55" s="15"/>
    </row>
    <row r="56" spans="1:11" s="2" customFormat="1" x14ac:dyDescent="0.25">
      <c r="A56" s="7"/>
      <c r="B56" s="14"/>
      <c r="C56" s="15"/>
      <c r="D56" s="15"/>
      <c r="E56" s="15"/>
      <c r="F56" s="15"/>
      <c r="G56" s="15"/>
      <c r="H56" s="15"/>
      <c r="I56" s="15"/>
      <c r="J56" s="15"/>
      <c r="K56" s="15"/>
    </row>
    <row r="57" spans="1:11" s="2" customFormat="1" x14ac:dyDescent="0.25">
      <c r="A57" s="7"/>
      <c r="B57" s="20"/>
      <c r="C57" s="21"/>
      <c r="D57" s="21"/>
      <c r="E57" s="21"/>
      <c r="F57" s="21"/>
      <c r="G57" s="21"/>
      <c r="H57" s="21"/>
      <c r="I57" s="21"/>
      <c r="J57" s="21"/>
      <c r="K57" s="21"/>
    </row>
    <row r="58" spans="1:11" s="2" customFormat="1" x14ac:dyDescent="0.25">
      <c r="A58" s="7"/>
      <c r="B58" s="22"/>
      <c r="C58" s="21"/>
      <c r="D58" s="21"/>
      <c r="E58" s="21"/>
      <c r="F58" s="21"/>
      <c r="G58" s="21"/>
      <c r="H58" s="21"/>
      <c r="I58" s="21"/>
      <c r="J58" s="23"/>
      <c r="K58" s="23"/>
    </row>
    <row r="59" spans="1:11" s="2" customFormat="1" x14ac:dyDescent="0.25">
      <c r="A59" s="7"/>
      <c r="B59" s="23"/>
      <c r="C59" s="15"/>
      <c r="D59" s="15"/>
      <c r="E59" s="24"/>
      <c r="F59" s="24"/>
      <c r="G59" s="24"/>
      <c r="H59" s="24"/>
      <c r="I59" s="24"/>
      <c r="J59" s="23"/>
      <c r="K59" s="23"/>
    </row>
    <row r="60" spans="1:11" s="2" customFormat="1" x14ac:dyDescent="0.25">
      <c r="A60" s="7"/>
      <c r="B60" s="22"/>
      <c r="C60" s="21"/>
      <c r="D60" s="21"/>
      <c r="E60" s="21"/>
      <c r="F60" s="21"/>
      <c r="G60" s="21"/>
      <c r="H60" s="21"/>
      <c r="I60" s="21"/>
      <c r="J60" s="23"/>
      <c r="K60" s="23"/>
    </row>
    <row r="61" spans="1:11" s="2" customFormat="1" x14ac:dyDescent="0.25">
      <c r="A61" s="7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1" s="2" customFormat="1" x14ac:dyDescent="0.25">
      <c r="A62" s="7"/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11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2:11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</row>
    <row r="66" spans="2:11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</row>
    <row r="67" spans="2:11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</row>
  </sheetData>
  <mergeCells count="16">
    <mergeCell ref="B36:K36"/>
    <mergeCell ref="B3:K3"/>
    <mergeCell ref="A4:A5"/>
    <mergeCell ref="B4:B5"/>
    <mergeCell ref="C4:C5"/>
    <mergeCell ref="D4:D5"/>
    <mergeCell ref="E4:E5"/>
    <mergeCell ref="F4:F5"/>
    <mergeCell ref="G4:G5"/>
    <mergeCell ref="H4:H5"/>
    <mergeCell ref="B19:K19"/>
    <mergeCell ref="B28:K28"/>
    <mergeCell ref="I4:I5"/>
    <mergeCell ref="J4:J5"/>
    <mergeCell ref="K4:K5"/>
    <mergeCell ref="B6:K6"/>
  </mergeCells>
  <phoneticPr fontId="0" type="noConversion"/>
  <pageMargins left="0.25" right="0.25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B1" zoomScaleNormal="100" workbookViewId="0">
      <selection activeCell="H45" sqref="H45"/>
    </sheetView>
  </sheetViews>
  <sheetFormatPr defaultRowHeight="15" x14ac:dyDescent="0.25"/>
  <cols>
    <col min="1" max="1" width="2.85546875" style="4" customWidth="1"/>
    <col min="2" max="2" width="38.140625" style="5" customWidth="1"/>
    <col min="3" max="11" width="6.42578125" style="5" customWidth="1"/>
    <col min="12" max="12" width="9.140625" style="6"/>
  </cols>
  <sheetData>
    <row r="1" spans="1:16" s="2" customFormat="1" x14ac:dyDescent="0.25">
      <c r="A1" s="42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36"/>
      <c r="M1" s="35"/>
      <c r="N1" s="35"/>
      <c r="O1" s="35"/>
      <c r="P1" s="35"/>
    </row>
    <row r="2" spans="1:16" s="2" customFormat="1" x14ac:dyDescent="0.25">
      <c r="A2" s="42"/>
      <c r="B2" s="43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36"/>
      <c r="M2" s="35"/>
      <c r="N2" s="35"/>
      <c r="O2" s="35"/>
      <c r="P2" s="35"/>
    </row>
    <row r="3" spans="1:16" s="2" customFormat="1" ht="30" customHeight="1" x14ac:dyDescent="0.25">
      <c r="A3" s="42"/>
      <c r="B3" s="86" t="s">
        <v>148</v>
      </c>
      <c r="C3" s="87"/>
      <c r="D3" s="87"/>
      <c r="E3" s="87"/>
      <c r="F3" s="87"/>
      <c r="G3" s="87"/>
      <c r="H3" s="87"/>
      <c r="I3" s="87"/>
      <c r="J3" s="87"/>
      <c r="K3" s="87"/>
      <c r="L3" s="36"/>
      <c r="M3" s="35"/>
      <c r="N3" s="35"/>
      <c r="O3" s="35"/>
      <c r="P3" s="35"/>
    </row>
    <row r="4" spans="1:16" s="2" customFormat="1" ht="67.5" customHeight="1" x14ac:dyDescent="0.25">
      <c r="A4" s="39"/>
      <c r="B4" s="53" t="s">
        <v>2</v>
      </c>
      <c r="C4" s="53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4" t="s">
        <v>9</v>
      </c>
      <c r="J4" s="55" t="s">
        <v>10</v>
      </c>
      <c r="K4" s="55" t="s">
        <v>11</v>
      </c>
      <c r="L4" s="36"/>
      <c r="M4" s="35"/>
      <c r="N4" s="35"/>
      <c r="O4" s="35"/>
      <c r="P4" s="35"/>
    </row>
    <row r="5" spans="1:16" s="2" customFormat="1" x14ac:dyDescent="0.25">
      <c r="A5" s="39"/>
      <c r="B5" s="96" t="s">
        <v>12</v>
      </c>
      <c r="C5" s="97"/>
      <c r="D5" s="97"/>
      <c r="E5" s="97"/>
      <c r="F5" s="97"/>
      <c r="G5" s="97"/>
      <c r="H5" s="97"/>
      <c r="I5" s="97"/>
      <c r="J5" s="97"/>
      <c r="K5" s="98"/>
      <c r="L5" s="36"/>
      <c r="M5" s="35"/>
      <c r="N5" s="35"/>
      <c r="O5" s="35"/>
      <c r="P5" s="35"/>
    </row>
    <row r="6" spans="1:16" s="2" customFormat="1" x14ac:dyDescent="0.25">
      <c r="A6" s="39">
        <v>1</v>
      </c>
      <c r="B6" s="31" t="s">
        <v>13</v>
      </c>
      <c r="C6" s="32">
        <v>4</v>
      </c>
      <c r="D6" s="32" t="s">
        <v>14</v>
      </c>
      <c r="E6" s="32">
        <v>27</v>
      </c>
      <c r="F6" s="32">
        <v>9</v>
      </c>
      <c r="G6" s="57">
        <v>3</v>
      </c>
      <c r="H6" s="57">
        <v>12</v>
      </c>
      <c r="I6" s="32">
        <v>3</v>
      </c>
      <c r="J6" s="33">
        <v>1</v>
      </c>
      <c r="K6" s="33">
        <v>2</v>
      </c>
      <c r="L6" s="36"/>
      <c r="M6" s="35"/>
      <c r="N6" s="35"/>
      <c r="O6" s="35"/>
      <c r="P6" s="35"/>
    </row>
    <row r="7" spans="1:16" s="2" customFormat="1" x14ac:dyDescent="0.25">
      <c r="A7" s="39">
        <v>2</v>
      </c>
      <c r="B7" s="38" t="s">
        <v>15</v>
      </c>
      <c r="C7" s="39">
        <v>6</v>
      </c>
      <c r="D7" s="39" t="s">
        <v>14</v>
      </c>
      <c r="E7" s="39">
        <v>36</v>
      </c>
      <c r="F7" s="39">
        <v>18</v>
      </c>
      <c r="G7" s="39">
        <v>6</v>
      </c>
      <c r="H7" s="39">
        <v>12</v>
      </c>
      <c r="I7" s="39"/>
      <c r="J7" s="39">
        <v>2</v>
      </c>
      <c r="K7" s="39">
        <v>2</v>
      </c>
      <c r="L7" s="36"/>
      <c r="M7" s="35"/>
      <c r="N7" s="35"/>
      <c r="O7" s="35"/>
      <c r="P7" s="35"/>
    </row>
    <row r="8" spans="1:16" s="2" customFormat="1" x14ac:dyDescent="0.25">
      <c r="A8" s="39">
        <v>3</v>
      </c>
      <c r="B8" s="38" t="s">
        <v>16</v>
      </c>
      <c r="C8" s="39">
        <v>6</v>
      </c>
      <c r="D8" s="39" t="s">
        <v>14</v>
      </c>
      <c r="E8" s="39">
        <v>36</v>
      </c>
      <c r="F8" s="39">
        <v>18</v>
      </c>
      <c r="G8" s="39">
        <v>6</v>
      </c>
      <c r="H8" s="39">
        <v>12</v>
      </c>
      <c r="I8" s="39"/>
      <c r="J8" s="39">
        <v>2</v>
      </c>
      <c r="K8" s="39">
        <v>2</v>
      </c>
      <c r="L8" s="36"/>
      <c r="M8" s="35"/>
      <c r="N8" s="35"/>
      <c r="O8" s="35"/>
      <c r="P8" s="35"/>
    </row>
    <row r="9" spans="1:16" s="2" customFormat="1" x14ac:dyDescent="0.25">
      <c r="A9" s="39">
        <v>4</v>
      </c>
      <c r="B9" s="38" t="s">
        <v>17</v>
      </c>
      <c r="C9" s="39">
        <v>4</v>
      </c>
      <c r="D9" s="39" t="s">
        <v>18</v>
      </c>
      <c r="E9" s="39">
        <v>27</v>
      </c>
      <c r="F9" s="39">
        <v>9</v>
      </c>
      <c r="G9" s="58">
        <v>3</v>
      </c>
      <c r="H9" s="58">
        <v>12</v>
      </c>
      <c r="I9" s="39">
        <v>3</v>
      </c>
      <c r="J9" s="39">
        <v>1</v>
      </c>
      <c r="K9" s="39">
        <v>2</v>
      </c>
      <c r="L9" s="36"/>
      <c r="M9" s="35"/>
      <c r="N9" s="35"/>
      <c r="O9" s="35"/>
      <c r="P9" s="35"/>
    </row>
    <row r="10" spans="1:16" s="2" customFormat="1" ht="25.5" x14ac:dyDescent="0.25">
      <c r="A10" s="39">
        <v>5</v>
      </c>
      <c r="B10" s="38" t="s">
        <v>19</v>
      </c>
      <c r="C10" s="39">
        <v>4</v>
      </c>
      <c r="D10" s="39" t="s">
        <v>14</v>
      </c>
      <c r="E10" s="39">
        <v>27</v>
      </c>
      <c r="F10" s="39">
        <v>9</v>
      </c>
      <c r="G10" s="39">
        <v>18</v>
      </c>
      <c r="H10" s="39"/>
      <c r="I10" s="39"/>
      <c r="J10" s="39">
        <v>1</v>
      </c>
      <c r="K10" s="39">
        <v>2</v>
      </c>
      <c r="L10" s="36"/>
      <c r="M10" s="35"/>
      <c r="N10" s="35"/>
      <c r="O10" s="35"/>
      <c r="P10" s="35"/>
    </row>
    <row r="11" spans="1:16" s="3" customFormat="1" x14ac:dyDescent="0.25">
      <c r="A11" s="46">
        <v>6</v>
      </c>
      <c r="B11" s="38" t="s">
        <v>20</v>
      </c>
      <c r="C11" s="39">
        <v>4</v>
      </c>
      <c r="D11" s="39" t="s">
        <v>18</v>
      </c>
      <c r="E11" s="39">
        <v>27</v>
      </c>
      <c r="F11" s="39">
        <v>9</v>
      </c>
      <c r="G11" s="39">
        <v>12</v>
      </c>
      <c r="H11" s="39">
        <v>6</v>
      </c>
      <c r="I11" s="39"/>
      <c r="J11" s="39">
        <v>1</v>
      </c>
      <c r="K11" s="39">
        <v>2</v>
      </c>
      <c r="L11" s="36"/>
      <c r="M11" s="35"/>
      <c r="N11" s="35"/>
      <c r="O11" s="35"/>
      <c r="P11" s="35"/>
    </row>
    <row r="12" spans="1:16" s="2" customFormat="1" x14ac:dyDescent="0.25">
      <c r="A12" s="39"/>
      <c r="B12" s="52" t="s">
        <v>21</v>
      </c>
      <c r="C12" s="46">
        <v>28</v>
      </c>
      <c r="D12" s="46">
        <v>4</v>
      </c>
      <c r="E12" s="46">
        <v>180</v>
      </c>
      <c r="F12" s="46">
        <v>72</v>
      </c>
      <c r="G12" s="59">
        <v>48</v>
      </c>
      <c r="H12" s="59">
        <v>54</v>
      </c>
      <c r="I12" s="46">
        <v>6</v>
      </c>
      <c r="J12" s="46">
        <v>8</v>
      </c>
      <c r="K12" s="46">
        <v>12</v>
      </c>
      <c r="L12" s="41"/>
      <c r="M12" s="37"/>
      <c r="N12" s="37"/>
      <c r="O12" s="37"/>
      <c r="P12" s="37"/>
    </row>
    <row r="13" spans="1:16" s="2" customFormat="1" ht="16.5" customHeight="1" x14ac:dyDescent="0.25">
      <c r="A13" s="39"/>
      <c r="B13" s="96" t="s">
        <v>22</v>
      </c>
      <c r="C13" s="97"/>
      <c r="D13" s="97"/>
      <c r="E13" s="97"/>
      <c r="F13" s="97"/>
      <c r="G13" s="97"/>
      <c r="H13" s="97"/>
      <c r="I13" s="97"/>
      <c r="J13" s="97"/>
      <c r="K13" s="98"/>
      <c r="L13" s="36"/>
      <c r="M13" s="35"/>
      <c r="N13" s="35"/>
      <c r="O13" s="35"/>
      <c r="P13" s="35"/>
    </row>
    <row r="14" spans="1:16" s="2" customFormat="1" x14ac:dyDescent="0.25">
      <c r="A14" s="39">
        <v>1</v>
      </c>
      <c r="B14" s="38" t="s">
        <v>23</v>
      </c>
      <c r="C14" s="39">
        <v>3</v>
      </c>
      <c r="D14" s="39" t="s">
        <v>18</v>
      </c>
      <c r="E14" s="39">
        <v>33</v>
      </c>
      <c r="F14" s="39">
        <v>12</v>
      </c>
      <c r="G14" s="39">
        <v>4</v>
      </c>
      <c r="H14" s="39">
        <v>12</v>
      </c>
      <c r="I14" s="39">
        <v>5</v>
      </c>
      <c r="J14" s="39">
        <v>1.7</v>
      </c>
      <c r="K14" s="40">
        <v>3</v>
      </c>
      <c r="L14" s="36"/>
      <c r="M14" s="35"/>
      <c r="N14" s="35"/>
      <c r="O14" s="35"/>
      <c r="P14" s="35"/>
    </row>
    <row r="15" spans="1:16" s="2" customFormat="1" x14ac:dyDescent="0.25">
      <c r="A15" s="39">
        <v>2</v>
      </c>
      <c r="B15" s="47" t="s">
        <v>24</v>
      </c>
      <c r="C15" s="48">
        <v>3</v>
      </c>
      <c r="D15" s="48" t="s">
        <v>18</v>
      </c>
      <c r="E15" s="48">
        <v>18</v>
      </c>
      <c r="F15" s="48">
        <v>9</v>
      </c>
      <c r="G15" s="48">
        <v>6</v>
      </c>
      <c r="H15" s="44"/>
      <c r="I15" s="49">
        <v>3</v>
      </c>
      <c r="J15" s="39">
        <v>1.3</v>
      </c>
      <c r="K15" s="39">
        <v>1.3</v>
      </c>
      <c r="L15" s="36"/>
      <c r="M15" s="35"/>
      <c r="N15" s="35"/>
      <c r="O15" s="35"/>
      <c r="P15" s="35"/>
    </row>
    <row r="16" spans="1:16" s="2" customFormat="1" x14ac:dyDescent="0.25">
      <c r="A16" s="39">
        <v>3</v>
      </c>
      <c r="B16" s="38" t="s">
        <v>25</v>
      </c>
      <c r="C16" s="39">
        <v>4</v>
      </c>
      <c r="D16" s="39" t="s">
        <v>18</v>
      </c>
      <c r="E16" s="39">
        <v>30</v>
      </c>
      <c r="F16" s="39">
        <v>10</v>
      </c>
      <c r="G16" s="39">
        <v>10</v>
      </c>
      <c r="H16" s="39">
        <v>7</v>
      </c>
      <c r="I16" s="39">
        <v>3</v>
      </c>
      <c r="J16" s="40">
        <v>1.4</v>
      </c>
      <c r="K16" s="39">
        <v>2.8</v>
      </c>
      <c r="L16" s="36"/>
      <c r="M16" s="35"/>
      <c r="N16" s="35"/>
      <c r="O16" s="35"/>
      <c r="P16" s="35"/>
    </row>
    <row r="17" spans="1:16" s="2" customFormat="1" x14ac:dyDescent="0.25">
      <c r="A17" s="39">
        <v>4</v>
      </c>
      <c r="B17" s="38" t="s">
        <v>26</v>
      </c>
      <c r="C17" s="39">
        <v>2</v>
      </c>
      <c r="D17" s="39" t="s">
        <v>18</v>
      </c>
      <c r="E17" s="39">
        <v>18</v>
      </c>
      <c r="F17" s="39">
        <v>9</v>
      </c>
      <c r="G17" s="39">
        <v>6</v>
      </c>
      <c r="H17" s="39">
        <v>3</v>
      </c>
      <c r="I17" s="39"/>
      <c r="J17" s="39">
        <v>1.3</v>
      </c>
      <c r="K17" s="39">
        <v>1.3</v>
      </c>
      <c r="L17" s="36"/>
      <c r="M17" s="35"/>
      <c r="N17" s="35"/>
      <c r="O17" s="35"/>
      <c r="P17" s="35"/>
    </row>
    <row r="18" spans="1:16" s="2" customFormat="1" ht="25.5" x14ac:dyDescent="0.25">
      <c r="A18" s="39">
        <v>5</v>
      </c>
      <c r="B18" s="38" t="s">
        <v>27</v>
      </c>
      <c r="C18" s="39">
        <v>3</v>
      </c>
      <c r="D18" s="39" t="s">
        <v>18</v>
      </c>
      <c r="E18" s="39">
        <v>30</v>
      </c>
      <c r="F18" s="39">
        <v>10</v>
      </c>
      <c r="G18" s="39">
        <v>10</v>
      </c>
      <c r="H18" s="39"/>
      <c r="I18" s="39">
        <v>10</v>
      </c>
      <c r="J18" s="40">
        <v>1.4</v>
      </c>
      <c r="K18" s="39">
        <v>2.8</v>
      </c>
      <c r="L18" s="36"/>
      <c r="M18" s="35"/>
      <c r="N18" s="35"/>
      <c r="O18" s="35"/>
      <c r="P18" s="35"/>
    </row>
    <row r="19" spans="1:16" s="2" customFormat="1" x14ac:dyDescent="0.25">
      <c r="A19" s="39">
        <v>6</v>
      </c>
      <c r="B19" s="38" t="s">
        <v>28</v>
      </c>
      <c r="C19" s="39">
        <v>1</v>
      </c>
      <c r="D19" s="39" t="s">
        <v>18</v>
      </c>
      <c r="E19" s="39">
        <v>12</v>
      </c>
      <c r="F19" s="39"/>
      <c r="G19" s="39"/>
      <c r="H19" s="39">
        <v>12</v>
      </c>
      <c r="I19" s="39"/>
      <c r="J19" s="39"/>
      <c r="K19" s="39">
        <v>1.7</v>
      </c>
      <c r="L19" s="36"/>
      <c r="M19" s="35"/>
      <c r="N19" s="35"/>
      <c r="O19" s="35"/>
      <c r="P19" s="35"/>
    </row>
    <row r="20" spans="1:16" s="3" customFormat="1" x14ac:dyDescent="0.25">
      <c r="A20" s="46">
        <v>7</v>
      </c>
      <c r="B20" s="38" t="s">
        <v>29</v>
      </c>
      <c r="C20" s="39">
        <v>10</v>
      </c>
      <c r="D20" s="39" t="s">
        <v>14</v>
      </c>
      <c r="E20" s="39"/>
      <c r="F20" s="39"/>
      <c r="G20" s="39"/>
      <c r="H20" s="39"/>
      <c r="I20" s="39"/>
      <c r="J20" s="39"/>
      <c r="K20" s="39"/>
      <c r="L20" s="36"/>
      <c r="M20" s="35"/>
      <c r="N20" s="35"/>
      <c r="O20" s="35"/>
      <c r="P20" s="35"/>
    </row>
    <row r="21" spans="1:16" s="2" customFormat="1" x14ac:dyDescent="0.25">
      <c r="A21" s="39"/>
      <c r="B21" s="52" t="s">
        <v>21</v>
      </c>
      <c r="C21" s="46">
        <v>26</v>
      </c>
      <c r="D21" s="46">
        <v>1</v>
      </c>
      <c r="E21" s="46">
        <v>141</v>
      </c>
      <c r="F21" s="46">
        <v>50</v>
      </c>
      <c r="G21" s="46">
        <v>36</v>
      </c>
      <c r="H21" s="46">
        <v>34</v>
      </c>
      <c r="I21" s="46">
        <v>21</v>
      </c>
      <c r="J21" s="46">
        <v>7.1</v>
      </c>
      <c r="K21" s="46">
        <v>12.9</v>
      </c>
      <c r="L21" s="41"/>
      <c r="M21" s="37"/>
      <c r="N21" s="37"/>
      <c r="O21" s="37"/>
      <c r="P21" s="37"/>
    </row>
    <row r="22" spans="1:16" s="2" customFormat="1" x14ac:dyDescent="0.25">
      <c r="A22" s="39"/>
      <c r="B22" s="96" t="s">
        <v>139</v>
      </c>
      <c r="C22" s="97"/>
      <c r="D22" s="97"/>
      <c r="E22" s="97"/>
      <c r="F22" s="97"/>
      <c r="G22" s="97"/>
      <c r="H22" s="97"/>
      <c r="I22" s="97"/>
      <c r="J22" s="97"/>
      <c r="K22" s="98"/>
      <c r="L22" s="36"/>
      <c r="M22" s="35"/>
      <c r="N22" s="35"/>
      <c r="O22" s="35"/>
      <c r="P22" s="35"/>
    </row>
    <row r="23" spans="1:16" s="2" customFormat="1" ht="18" customHeight="1" x14ac:dyDescent="0.25">
      <c r="A23" s="39">
        <v>1</v>
      </c>
      <c r="B23" s="38" t="s">
        <v>30</v>
      </c>
      <c r="C23" s="39">
        <v>3</v>
      </c>
      <c r="D23" s="39" t="s">
        <v>14</v>
      </c>
      <c r="E23" s="39">
        <v>27</v>
      </c>
      <c r="F23" s="39">
        <v>9</v>
      </c>
      <c r="G23" s="58">
        <v>6</v>
      </c>
      <c r="H23" s="58">
        <v>12</v>
      </c>
      <c r="I23" s="39"/>
      <c r="J23" s="39">
        <v>1</v>
      </c>
      <c r="K23" s="39">
        <v>2</v>
      </c>
      <c r="L23" s="36"/>
      <c r="M23" s="35"/>
      <c r="N23" s="35"/>
      <c r="O23" s="35"/>
      <c r="P23" s="35"/>
    </row>
    <row r="24" spans="1:16" s="2" customFormat="1" x14ac:dyDescent="0.25">
      <c r="A24" s="39">
        <v>2</v>
      </c>
      <c r="B24" s="38" t="s">
        <v>31</v>
      </c>
      <c r="C24" s="39">
        <v>3</v>
      </c>
      <c r="D24" s="39" t="s">
        <v>18</v>
      </c>
      <c r="E24" s="39">
        <v>30</v>
      </c>
      <c r="F24" s="39">
        <v>9</v>
      </c>
      <c r="G24" s="39">
        <v>7</v>
      </c>
      <c r="H24" s="39">
        <v>10</v>
      </c>
      <c r="I24" s="39">
        <v>4</v>
      </c>
      <c r="J24" s="39">
        <v>1</v>
      </c>
      <c r="K24" s="39">
        <v>2.2999999999999998</v>
      </c>
      <c r="L24" s="36"/>
      <c r="M24" s="35"/>
      <c r="N24" s="35"/>
      <c r="O24" s="35"/>
      <c r="P24" s="35"/>
    </row>
    <row r="25" spans="1:16" s="2" customFormat="1" x14ac:dyDescent="0.25">
      <c r="A25" s="39">
        <v>3</v>
      </c>
      <c r="B25" s="38" t="s">
        <v>32</v>
      </c>
      <c r="C25" s="39">
        <v>4</v>
      </c>
      <c r="D25" s="39" t="s">
        <v>14</v>
      </c>
      <c r="E25" s="39">
        <v>36</v>
      </c>
      <c r="F25" s="39">
        <v>18</v>
      </c>
      <c r="G25" s="39">
        <v>12</v>
      </c>
      <c r="H25" s="39">
        <v>6</v>
      </c>
      <c r="I25" s="39"/>
      <c r="J25" s="39">
        <v>2</v>
      </c>
      <c r="K25" s="39">
        <v>2</v>
      </c>
      <c r="L25" s="36"/>
      <c r="M25" s="35"/>
      <c r="N25" s="35"/>
      <c r="O25" s="35"/>
      <c r="P25" s="35"/>
    </row>
    <row r="26" spans="1:16" s="2" customFormat="1" x14ac:dyDescent="0.25">
      <c r="A26" s="39">
        <v>4</v>
      </c>
      <c r="B26" s="38" t="s">
        <v>33</v>
      </c>
      <c r="C26" s="39">
        <v>3</v>
      </c>
      <c r="D26" s="39" t="s">
        <v>14</v>
      </c>
      <c r="E26" s="39">
        <v>20</v>
      </c>
      <c r="F26" s="39">
        <v>9</v>
      </c>
      <c r="G26" s="39">
        <v>4</v>
      </c>
      <c r="H26" s="39">
        <v>7</v>
      </c>
      <c r="I26" s="39"/>
      <c r="J26" s="39">
        <v>1</v>
      </c>
      <c r="K26" s="39">
        <v>1.2</v>
      </c>
      <c r="L26" s="36"/>
      <c r="M26" s="35"/>
      <c r="N26" s="35"/>
      <c r="O26" s="35"/>
      <c r="P26" s="35"/>
    </row>
    <row r="27" spans="1:16" s="2" customFormat="1" x14ac:dyDescent="0.25">
      <c r="A27" s="39">
        <v>5</v>
      </c>
      <c r="B27" s="38" t="s">
        <v>34</v>
      </c>
      <c r="C27" s="39">
        <v>2</v>
      </c>
      <c r="D27" s="39" t="s">
        <v>18</v>
      </c>
      <c r="E27" s="39">
        <v>18</v>
      </c>
      <c r="F27" s="39">
        <v>9</v>
      </c>
      <c r="G27" s="39">
        <v>6</v>
      </c>
      <c r="H27" s="39">
        <v>3</v>
      </c>
      <c r="I27" s="39"/>
      <c r="J27" s="39">
        <v>1</v>
      </c>
      <c r="K27" s="39">
        <v>1</v>
      </c>
      <c r="L27" s="36"/>
      <c r="M27" s="35"/>
      <c r="N27" s="35"/>
      <c r="O27" s="35"/>
      <c r="P27" s="35"/>
    </row>
    <row r="28" spans="1:16" s="2" customFormat="1" x14ac:dyDescent="0.25">
      <c r="A28" s="39">
        <v>6</v>
      </c>
      <c r="B28" s="38" t="s">
        <v>35</v>
      </c>
      <c r="C28" s="39">
        <v>3</v>
      </c>
      <c r="D28" s="39" t="s">
        <v>18</v>
      </c>
      <c r="E28" s="39">
        <v>18</v>
      </c>
      <c r="F28" s="39">
        <v>9</v>
      </c>
      <c r="G28" s="39">
        <v>3</v>
      </c>
      <c r="H28" s="39">
        <v>3</v>
      </c>
      <c r="I28" s="39">
        <v>3</v>
      </c>
      <c r="J28" s="39">
        <v>1</v>
      </c>
      <c r="K28" s="39">
        <v>1</v>
      </c>
      <c r="L28" s="36"/>
      <c r="M28" s="35"/>
      <c r="N28" s="35"/>
      <c r="O28" s="35"/>
      <c r="P28" s="35"/>
    </row>
    <row r="29" spans="1:16" s="2" customFormat="1" x14ac:dyDescent="0.25">
      <c r="A29" s="39">
        <v>7</v>
      </c>
      <c r="B29" s="38" t="s">
        <v>36</v>
      </c>
      <c r="C29" s="39">
        <v>2</v>
      </c>
      <c r="D29" s="39" t="s">
        <v>18</v>
      </c>
      <c r="E29" s="39">
        <v>18</v>
      </c>
      <c r="F29" s="39">
        <v>9</v>
      </c>
      <c r="G29" s="39">
        <v>6</v>
      </c>
      <c r="H29" s="39"/>
      <c r="I29" s="39">
        <v>3</v>
      </c>
      <c r="J29" s="39">
        <v>1</v>
      </c>
      <c r="K29" s="39">
        <v>1</v>
      </c>
      <c r="L29" s="36"/>
      <c r="M29" s="35"/>
      <c r="N29" s="35"/>
      <c r="O29" s="35"/>
      <c r="P29" s="35"/>
    </row>
    <row r="30" spans="1:16" s="2" customFormat="1" x14ac:dyDescent="0.25">
      <c r="A30" s="39">
        <v>8</v>
      </c>
      <c r="B30" s="38" t="s">
        <v>37</v>
      </c>
      <c r="C30" s="39">
        <v>2</v>
      </c>
      <c r="D30" s="39" t="s">
        <v>18</v>
      </c>
      <c r="E30" s="39">
        <v>18</v>
      </c>
      <c r="F30" s="39">
        <v>9</v>
      </c>
      <c r="G30" s="39">
        <v>9</v>
      </c>
      <c r="H30" s="39"/>
      <c r="I30" s="39"/>
      <c r="J30" s="39">
        <v>1</v>
      </c>
      <c r="K30" s="39">
        <v>1</v>
      </c>
      <c r="L30" s="36"/>
      <c r="M30" s="35"/>
      <c r="N30" s="35"/>
      <c r="O30" s="35"/>
      <c r="P30" s="35"/>
    </row>
    <row r="31" spans="1:16" s="2" customFormat="1" x14ac:dyDescent="0.25">
      <c r="A31" s="39">
        <v>9</v>
      </c>
      <c r="B31" s="38" t="s">
        <v>38</v>
      </c>
      <c r="C31" s="39">
        <v>2</v>
      </c>
      <c r="D31" s="39" t="s">
        <v>18</v>
      </c>
      <c r="E31" s="39">
        <v>18</v>
      </c>
      <c r="F31" s="39">
        <v>9</v>
      </c>
      <c r="G31" s="39">
        <v>9</v>
      </c>
      <c r="H31" s="39"/>
      <c r="I31" s="39"/>
      <c r="J31" s="39">
        <v>1</v>
      </c>
      <c r="K31" s="39">
        <v>1</v>
      </c>
      <c r="L31" s="36"/>
      <c r="M31" s="35"/>
      <c r="N31" s="35"/>
      <c r="O31" s="35"/>
      <c r="P31" s="35"/>
    </row>
    <row r="32" spans="1:16" s="3" customFormat="1" x14ac:dyDescent="0.25">
      <c r="A32" s="46"/>
      <c r="B32" s="52" t="s">
        <v>21</v>
      </c>
      <c r="C32" s="46">
        <v>24</v>
      </c>
      <c r="D32" s="46">
        <v>3</v>
      </c>
      <c r="E32" s="46">
        <v>203</v>
      </c>
      <c r="F32" s="46">
        <v>90</v>
      </c>
      <c r="G32" s="59">
        <v>62</v>
      </c>
      <c r="H32" s="59">
        <v>41</v>
      </c>
      <c r="I32" s="46">
        <v>10</v>
      </c>
      <c r="J32" s="46">
        <v>10</v>
      </c>
      <c r="K32" s="46">
        <v>12.5</v>
      </c>
      <c r="L32" s="36"/>
      <c r="M32" s="35"/>
      <c r="N32" s="35"/>
      <c r="O32" s="35"/>
      <c r="P32" s="35"/>
    </row>
    <row r="33" spans="1:16" s="2" customFormat="1" x14ac:dyDescent="0.25">
      <c r="A33" s="39"/>
      <c r="B33" s="96" t="s">
        <v>39</v>
      </c>
      <c r="C33" s="97"/>
      <c r="D33" s="97"/>
      <c r="E33" s="97"/>
      <c r="F33" s="97"/>
      <c r="G33" s="97"/>
      <c r="H33" s="97"/>
      <c r="I33" s="97"/>
      <c r="J33" s="97"/>
      <c r="K33" s="98"/>
      <c r="L33" s="41">
        <v>0</v>
      </c>
      <c r="M33" s="37"/>
      <c r="N33" s="37"/>
      <c r="O33" s="37"/>
      <c r="P33" s="37"/>
    </row>
    <row r="34" spans="1:16" s="2" customFormat="1" x14ac:dyDescent="0.25">
      <c r="A34" s="39">
        <v>1</v>
      </c>
      <c r="B34" s="38" t="s">
        <v>40</v>
      </c>
      <c r="C34" s="39">
        <v>3</v>
      </c>
      <c r="D34" s="39" t="s">
        <v>18</v>
      </c>
      <c r="E34" s="39">
        <v>30</v>
      </c>
      <c r="F34" s="39">
        <v>10</v>
      </c>
      <c r="G34" s="39">
        <v>10</v>
      </c>
      <c r="H34" s="39">
        <v>6</v>
      </c>
      <c r="I34" s="39">
        <v>4</v>
      </c>
      <c r="J34" s="50">
        <v>1.4</v>
      </c>
      <c r="K34" s="50">
        <v>1.9</v>
      </c>
      <c r="L34" s="36"/>
      <c r="M34" s="35"/>
      <c r="N34" s="35"/>
      <c r="O34" s="35"/>
      <c r="P34" s="35"/>
    </row>
    <row r="35" spans="1:16" s="2" customFormat="1" x14ac:dyDescent="0.25">
      <c r="A35" s="58">
        <v>2</v>
      </c>
      <c r="B35" s="60" t="s">
        <v>41</v>
      </c>
      <c r="C35" s="57">
        <v>4</v>
      </c>
      <c r="D35" s="57" t="s">
        <v>18</v>
      </c>
      <c r="E35" s="57">
        <v>30</v>
      </c>
      <c r="F35" s="57">
        <v>10</v>
      </c>
      <c r="G35" s="57">
        <v>6</v>
      </c>
      <c r="H35" s="57">
        <v>10</v>
      </c>
      <c r="I35" s="57">
        <v>4</v>
      </c>
      <c r="J35" s="57">
        <v>1.4</v>
      </c>
      <c r="K35" s="57">
        <v>1.9</v>
      </c>
      <c r="L35" s="36"/>
      <c r="M35" s="35"/>
      <c r="N35" s="35"/>
      <c r="O35" s="35"/>
      <c r="P35" s="35"/>
    </row>
    <row r="36" spans="1:16" s="2" customFormat="1" x14ac:dyDescent="0.25">
      <c r="A36" s="58">
        <v>3</v>
      </c>
      <c r="B36" s="61" t="s">
        <v>42</v>
      </c>
      <c r="C36" s="58">
        <v>3</v>
      </c>
      <c r="D36" s="58" t="s">
        <v>18</v>
      </c>
      <c r="E36" s="58">
        <v>19</v>
      </c>
      <c r="F36" s="58">
        <v>10</v>
      </c>
      <c r="G36" s="58">
        <v>3</v>
      </c>
      <c r="H36" s="58">
        <v>3</v>
      </c>
      <c r="I36" s="58">
        <v>3</v>
      </c>
      <c r="J36" s="62">
        <v>1.4</v>
      </c>
      <c r="K36" s="62">
        <v>1.3</v>
      </c>
      <c r="L36" s="36"/>
      <c r="M36" s="35"/>
      <c r="N36" s="35"/>
      <c r="O36" s="35"/>
      <c r="P36" s="35"/>
    </row>
    <row r="37" spans="1:16" s="2" customFormat="1" x14ac:dyDescent="0.25">
      <c r="A37" s="39">
        <v>4</v>
      </c>
      <c r="B37" s="38" t="s">
        <v>43</v>
      </c>
      <c r="C37" s="39">
        <v>3</v>
      </c>
      <c r="D37" s="39" t="s">
        <v>18</v>
      </c>
      <c r="E37" s="39">
        <v>20</v>
      </c>
      <c r="F37" s="39">
        <v>10</v>
      </c>
      <c r="G37" s="39">
        <v>4</v>
      </c>
      <c r="H37" s="39">
        <v>6</v>
      </c>
      <c r="I37" s="39"/>
      <c r="J37" s="50">
        <v>1.4</v>
      </c>
      <c r="K37" s="50">
        <v>1.4</v>
      </c>
      <c r="L37" s="36"/>
      <c r="M37" s="35"/>
      <c r="N37" s="35"/>
      <c r="O37" s="35"/>
      <c r="P37" s="35"/>
    </row>
    <row r="38" spans="1:16" s="2" customFormat="1" x14ac:dyDescent="0.25">
      <c r="A38" s="39">
        <v>5</v>
      </c>
      <c r="B38" s="38" t="s">
        <v>44</v>
      </c>
      <c r="C38" s="39">
        <v>3</v>
      </c>
      <c r="D38" s="39" t="s">
        <v>18</v>
      </c>
      <c r="E38" s="39">
        <v>20</v>
      </c>
      <c r="F38" s="39">
        <v>10</v>
      </c>
      <c r="G38" s="39">
        <v>4</v>
      </c>
      <c r="H38" s="39">
        <v>6</v>
      </c>
      <c r="I38" s="39"/>
      <c r="J38" s="50">
        <v>1.4</v>
      </c>
      <c r="K38" s="50">
        <v>1.4</v>
      </c>
      <c r="L38" s="36"/>
      <c r="M38" s="35"/>
      <c r="N38" s="35"/>
      <c r="O38" s="35"/>
      <c r="P38" s="35"/>
    </row>
    <row r="39" spans="1:16" s="2" customFormat="1" ht="25.5" x14ac:dyDescent="0.25">
      <c r="A39" s="39">
        <v>6</v>
      </c>
      <c r="B39" s="38" t="s">
        <v>45</v>
      </c>
      <c r="C39" s="39">
        <v>1</v>
      </c>
      <c r="D39" s="39" t="s">
        <v>18</v>
      </c>
      <c r="E39" s="39">
        <v>9</v>
      </c>
      <c r="F39" s="39">
        <v>9</v>
      </c>
      <c r="G39" s="39"/>
      <c r="H39" s="39"/>
      <c r="I39" s="39"/>
      <c r="J39" s="40">
        <v>1.3</v>
      </c>
      <c r="K39" s="39"/>
      <c r="L39" s="36"/>
      <c r="M39" s="35"/>
      <c r="N39" s="35"/>
      <c r="O39" s="35"/>
      <c r="P39" s="35"/>
    </row>
    <row r="40" spans="1:16" s="2" customFormat="1" x14ac:dyDescent="0.25">
      <c r="A40" s="39">
        <v>7</v>
      </c>
      <c r="B40" s="38" t="s">
        <v>46</v>
      </c>
      <c r="C40" s="39">
        <v>2</v>
      </c>
      <c r="D40" s="39" t="s">
        <v>18</v>
      </c>
      <c r="E40" s="58">
        <v>15</v>
      </c>
      <c r="F40" s="58"/>
      <c r="G40" s="58"/>
      <c r="H40" s="58">
        <v>15</v>
      </c>
      <c r="I40" s="58"/>
      <c r="J40" s="58"/>
      <c r="K40" s="58">
        <v>2.1</v>
      </c>
      <c r="L40" s="36"/>
      <c r="M40" s="35"/>
      <c r="N40" s="35"/>
      <c r="O40" s="35"/>
      <c r="P40" s="35"/>
    </row>
    <row r="41" spans="1:16" s="2" customFormat="1" x14ac:dyDescent="0.25">
      <c r="A41" s="39">
        <v>8</v>
      </c>
      <c r="B41" s="79" t="s">
        <v>137</v>
      </c>
      <c r="C41" s="58">
        <v>8</v>
      </c>
      <c r="D41" s="39" t="s">
        <v>14</v>
      </c>
      <c r="E41" s="58"/>
      <c r="F41" s="58"/>
      <c r="G41" s="58"/>
      <c r="H41" s="58"/>
      <c r="I41" s="58"/>
      <c r="J41" s="58"/>
      <c r="K41" s="58"/>
      <c r="L41" s="36"/>
      <c r="M41" s="35"/>
      <c r="N41" s="35"/>
      <c r="O41" s="35"/>
      <c r="P41" s="35"/>
    </row>
    <row r="42" spans="1:16" s="2" customFormat="1" x14ac:dyDescent="0.25">
      <c r="A42" s="39"/>
      <c r="B42" s="52" t="s">
        <v>21</v>
      </c>
      <c r="C42" s="59">
        <v>27</v>
      </c>
      <c r="D42" s="59">
        <v>1</v>
      </c>
      <c r="E42" s="59">
        <v>143</v>
      </c>
      <c r="F42" s="59">
        <v>59</v>
      </c>
      <c r="G42" s="59">
        <v>27</v>
      </c>
      <c r="H42" s="59">
        <v>46</v>
      </c>
      <c r="I42" s="59">
        <v>11</v>
      </c>
      <c r="J42" s="59">
        <v>8.3000000000000007</v>
      </c>
      <c r="K42" s="59">
        <v>10</v>
      </c>
      <c r="L42" s="36"/>
      <c r="M42" s="82"/>
      <c r="N42" s="35"/>
      <c r="O42" s="35"/>
      <c r="P42" s="35"/>
    </row>
    <row r="43" spans="1:16" s="3" customFormat="1" x14ac:dyDescent="0.25">
      <c r="A43" s="46"/>
      <c r="B43" s="45" t="s">
        <v>47</v>
      </c>
      <c r="C43" s="59">
        <v>105</v>
      </c>
      <c r="D43" s="46">
        <v>9</v>
      </c>
      <c r="E43" s="46">
        <v>667</v>
      </c>
      <c r="F43" s="46">
        <v>271</v>
      </c>
      <c r="G43" s="46">
        <v>173</v>
      </c>
      <c r="H43" s="46">
        <v>175</v>
      </c>
      <c r="I43" s="46">
        <v>48</v>
      </c>
      <c r="J43" s="51" t="s">
        <v>48</v>
      </c>
      <c r="K43" s="51" t="s">
        <v>48</v>
      </c>
      <c r="L43" s="36"/>
      <c r="M43" s="35"/>
      <c r="N43" s="35"/>
      <c r="O43" s="35"/>
      <c r="P43" s="35"/>
    </row>
    <row r="44" spans="1:16" s="3" customFormat="1" x14ac:dyDescent="0.25">
      <c r="A44" s="46"/>
      <c r="B44" s="45" t="s">
        <v>49</v>
      </c>
      <c r="C44" s="59" t="s">
        <v>48</v>
      </c>
      <c r="D44" s="46" t="s">
        <v>48</v>
      </c>
      <c r="E44" s="34">
        <v>100</v>
      </c>
      <c r="F44" s="34">
        <f>271*100/667</f>
        <v>40.629685157421292</v>
      </c>
      <c r="G44" s="34">
        <f>173*100/667</f>
        <v>25.937031484257872</v>
      </c>
      <c r="H44" s="34">
        <f>175*100/667</f>
        <v>26.236881559220389</v>
      </c>
      <c r="I44" s="34">
        <f>48*100/667</f>
        <v>7.1964017991004496</v>
      </c>
      <c r="J44" s="46"/>
      <c r="K44" s="46"/>
      <c r="L44" s="41"/>
      <c r="M44" s="56"/>
      <c r="N44" s="37"/>
      <c r="O44" s="37"/>
      <c r="P44" s="37"/>
    </row>
    <row r="45" spans="1:16" s="3" customFormat="1" x14ac:dyDescent="0.25">
      <c r="A45" s="46"/>
      <c r="B45" s="45" t="s">
        <v>50</v>
      </c>
      <c r="C45" s="46">
        <v>212</v>
      </c>
      <c r="D45" s="46" t="s">
        <v>48</v>
      </c>
      <c r="E45" s="46">
        <v>1440</v>
      </c>
      <c r="F45" s="46">
        <v>604</v>
      </c>
      <c r="G45" s="46">
        <v>322</v>
      </c>
      <c r="H45" s="46">
        <v>430</v>
      </c>
      <c r="I45" s="46">
        <v>84</v>
      </c>
      <c r="J45" s="46"/>
      <c r="K45" s="46"/>
      <c r="L45" s="41"/>
      <c r="M45" s="37"/>
      <c r="N45" s="37"/>
      <c r="O45" s="37"/>
      <c r="P45" s="37"/>
    </row>
    <row r="46" spans="1:16" s="3" customFormat="1" x14ac:dyDescent="0.25">
      <c r="A46" s="46"/>
      <c r="B46" s="45" t="s">
        <v>49</v>
      </c>
      <c r="C46" s="46"/>
      <c r="D46" s="46"/>
      <c r="E46" s="46">
        <v>100</v>
      </c>
      <c r="F46" s="51">
        <f>604*100/1440</f>
        <v>41.944444444444443</v>
      </c>
      <c r="G46" s="51">
        <f>322*100/1440</f>
        <v>22.361111111111111</v>
      </c>
      <c r="H46" s="51">
        <f>430*100/1440</f>
        <v>29.861111111111111</v>
      </c>
      <c r="I46" s="51">
        <f>84*100/1440</f>
        <v>5.833333333333333</v>
      </c>
      <c r="J46" s="46"/>
      <c r="K46" s="46"/>
      <c r="L46" s="41"/>
      <c r="M46" s="56"/>
      <c r="N46" s="37"/>
      <c r="O46" s="37"/>
      <c r="P46" s="37"/>
    </row>
    <row r="47" spans="1:16" s="3" customFormat="1" x14ac:dyDescent="0.25">
      <c r="A47" s="46"/>
      <c r="B47" s="44" t="s">
        <v>51</v>
      </c>
      <c r="C47" s="44"/>
      <c r="D47" s="44"/>
      <c r="E47" s="44"/>
      <c r="F47" s="44"/>
      <c r="G47" s="44"/>
      <c r="H47" s="44"/>
      <c r="I47" s="44"/>
      <c r="J47" s="44"/>
      <c r="K47" s="44"/>
      <c r="L47" s="41"/>
      <c r="M47" s="37"/>
      <c r="N47" s="37"/>
      <c r="O47" s="37"/>
      <c r="P47" s="37"/>
    </row>
    <row r="48" spans="1:16" s="2" customFormat="1" x14ac:dyDescent="0.25">
      <c r="A48" s="42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1"/>
      <c r="M48" s="37"/>
      <c r="N48" s="37"/>
      <c r="O48" s="37"/>
      <c r="P48" s="37"/>
    </row>
  </sheetData>
  <mergeCells count="5">
    <mergeCell ref="B33:K33"/>
    <mergeCell ref="B3:K3"/>
    <mergeCell ref="B5:K5"/>
    <mergeCell ref="B13:K13"/>
    <mergeCell ref="B22:K22"/>
  </mergeCells>
  <phoneticPr fontId="0" type="noConversion"/>
  <pageMargins left="0.25" right="0.25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zoomScaleNormal="100" workbookViewId="0">
      <selection activeCell="B3" sqref="B3:K3"/>
    </sheetView>
  </sheetViews>
  <sheetFormatPr defaultRowHeight="15" x14ac:dyDescent="0.25"/>
  <cols>
    <col min="1" max="1" width="4.140625" customWidth="1"/>
    <col min="2" max="2" width="46.85546875" style="30" customWidth="1"/>
    <col min="3" max="11" width="6.7109375" style="30" customWidth="1"/>
    <col min="12" max="13" width="9.140625" style="29"/>
  </cols>
  <sheetData>
    <row r="1" spans="1:11" x14ac:dyDescent="0.25">
      <c r="A1" s="63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25">
      <c r="A2" s="63"/>
      <c r="B2" s="43" t="s">
        <v>1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ht="30" customHeight="1" x14ac:dyDescent="0.25">
      <c r="A3" s="63"/>
      <c r="B3" s="104" t="s">
        <v>147</v>
      </c>
      <c r="C3" s="87"/>
      <c r="D3" s="87"/>
      <c r="E3" s="87"/>
      <c r="F3" s="87"/>
      <c r="G3" s="87"/>
      <c r="H3" s="87"/>
      <c r="I3" s="87"/>
      <c r="J3" s="87"/>
      <c r="K3" s="87"/>
    </row>
    <row r="4" spans="1:11" ht="15" customHeight="1" x14ac:dyDescent="0.25">
      <c r="A4" s="102"/>
      <c r="B4" s="90" t="s">
        <v>82</v>
      </c>
      <c r="C4" s="92" t="s">
        <v>3</v>
      </c>
      <c r="D4" s="105" t="s">
        <v>4</v>
      </c>
      <c r="E4" s="105" t="s">
        <v>5</v>
      </c>
      <c r="F4" s="105" t="s">
        <v>6</v>
      </c>
      <c r="G4" s="105" t="s">
        <v>7</v>
      </c>
      <c r="H4" s="105" t="s">
        <v>8</v>
      </c>
      <c r="I4" s="105" t="s">
        <v>9</v>
      </c>
      <c r="J4" s="105" t="s">
        <v>83</v>
      </c>
      <c r="K4" s="105" t="s">
        <v>84</v>
      </c>
    </row>
    <row r="5" spans="1:11" ht="78" customHeight="1" x14ac:dyDescent="0.25">
      <c r="A5" s="103"/>
      <c r="B5" s="91"/>
      <c r="C5" s="92"/>
      <c r="D5" s="105"/>
      <c r="E5" s="105"/>
      <c r="F5" s="105"/>
      <c r="G5" s="105"/>
      <c r="H5" s="105"/>
      <c r="I5" s="105"/>
      <c r="J5" s="105"/>
      <c r="K5" s="105"/>
    </row>
    <row r="6" spans="1:11" x14ac:dyDescent="0.25">
      <c r="A6" s="74"/>
      <c r="B6" s="99" t="s">
        <v>85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1:11" ht="25.5" x14ac:dyDescent="0.25">
      <c r="A7" s="74"/>
      <c r="B7" s="75" t="s">
        <v>58</v>
      </c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5">
      <c r="A8" s="74">
        <v>1</v>
      </c>
      <c r="B8" s="31" t="s">
        <v>86</v>
      </c>
      <c r="C8" s="32">
        <v>2</v>
      </c>
      <c r="D8" s="32" t="s">
        <v>18</v>
      </c>
      <c r="E8" s="32">
        <v>18</v>
      </c>
      <c r="F8" s="32">
        <v>18</v>
      </c>
      <c r="G8" s="32"/>
      <c r="H8" s="32"/>
      <c r="I8" s="32"/>
      <c r="J8" s="32">
        <v>2</v>
      </c>
      <c r="K8" s="32"/>
    </row>
    <row r="9" spans="1:11" x14ac:dyDescent="0.25">
      <c r="A9" s="74">
        <v>2</v>
      </c>
      <c r="B9" s="31" t="s">
        <v>87</v>
      </c>
      <c r="C9" s="32">
        <v>2</v>
      </c>
      <c r="D9" s="32" t="s">
        <v>18</v>
      </c>
      <c r="E9" s="32">
        <v>18</v>
      </c>
      <c r="F9" s="32">
        <v>18</v>
      </c>
      <c r="G9" s="32"/>
      <c r="H9" s="32"/>
      <c r="I9" s="32"/>
      <c r="J9" s="32">
        <v>2</v>
      </c>
      <c r="K9" s="32"/>
    </row>
    <row r="10" spans="1:11" ht="25.5" x14ac:dyDescent="0.25">
      <c r="A10" s="74"/>
      <c r="B10" s="75" t="s">
        <v>59</v>
      </c>
      <c r="C10" s="32"/>
      <c r="D10" s="32"/>
      <c r="E10" s="32"/>
      <c r="F10" s="32"/>
      <c r="G10" s="32"/>
      <c r="H10" s="32"/>
      <c r="I10" s="32"/>
      <c r="J10" s="32"/>
      <c r="K10" s="32"/>
    </row>
    <row r="11" spans="1:11" x14ac:dyDescent="0.25">
      <c r="A11" s="74">
        <v>1</v>
      </c>
      <c r="B11" s="31" t="s">
        <v>88</v>
      </c>
      <c r="C11" s="32">
        <v>2</v>
      </c>
      <c r="D11" s="32" t="s">
        <v>18</v>
      </c>
      <c r="E11" s="32">
        <v>18</v>
      </c>
      <c r="F11" s="32">
        <v>18</v>
      </c>
      <c r="G11" s="32"/>
      <c r="H11" s="32"/>
      <c r="I11" s="32"/>
      <c r="J11" s="32">
        <v>2</v>
      </c>
      <c r="K11" s="32"/>
    </row>
    <row r="12" spans="1:11" x14ac:dyDescent="0.25">
      <c r="A12" s="74">
        <v>2</v>
      </c>
      <c r="B12" s="31" t="s">
        <v>89</v>
      </c>
      <c r="C12" s="32">
        <v>2</v>
      </c>
      <c r="D12" s="32" t="s">
        <v>18</v>
      </c>
      <c r="E12" s="32">
        <v>18</v>
      </c>
      <c r="F12" s="32">
        <v>18</v>
      </c>
      <c r="G12" s="32"/>
      <c r="H12" s="32"/>
      <c r="I12" s="32"/>
      <c r="J12" s="32">
        <v>2</v>
      </c>
      <c r="K12" s="32"/>
    </row>
    <row r="13" spans="1:11" x14ac:dyDescent="0.25">
      <c r="A13" s="74"/>
      <c r="B13" s="99" t="s">
        <v>85</v>
      </c>
      <c r="C13" s="106"/>
      <c r="D13" s="106"/>
      <c r="E13" s="106"/>
      <c r="F13" s="106"/>
      <c r="G13" s="106"/>
      <c r="H13" s="106"/>
      <c r="I13" s="106"/>
      <c r="J13" s="106"/>
      <c r="K13" s="107"/>
    </row>
    <row r="14" spans="1:11" x14ac:dyDescent="0.25">
      <c r="A14" s="74"/>
      <c r="B14" s="75" t="s">
        <v>60</v>
      </c>
      <c r="C14" s="32"/>
      <c r="D14" s="32"/>
      <c r="E14" s="32"/>
      <c r="F14" s="32"/>
      <c r="G14" s="32"/>
      <c r="H14" s="32"/>
      <c r="I14" s="32"/>
      <c r="J14" s="32"/>
      <c r="K14" s="32"/>
    </row>
    <row r="15" spans="1:11" x14ac:dyDescent="0.25">
      <c r="A15" s="74">
        <v>1</v>
      </c>
      <c r="B15" s="64" t="s">
        <v>90</v>
      </c>
      <c r="C15" s="32">
        <v>3</v>
      </c>
      <c r="D15" s="32" t="s">
        <v>18</v>
      </c>
      <c r="E15" s="32">
        <v>18</v>
      </c>
      <c r="F15" s="32">
        <v>9</v>
      </c>
      <c r="G15" s="32">
        <v>9</v>
      </c>
      <c r="H15" s="32"/>
      <c r="I15" s="32"/>
      <c r="J15" s="32">
        <v>1</v>
      </c>
      <c r="K15" s="32">
        <v>1</v>
      </c>
    </row>
    <row r="16" spans="1:11" x14ac:dyDescent="0.25">
      <c r="A16" s="74">
        <v>2</v>
      </c>
      <c r="B16" s="31" t="s">
        <v>91</v>
      </c>
      <c r="C16" s="32">
        <v>3</v>
      </c>
      <c r="D16" s="32" t="s">
        <v>18</v>
      </c>
      <c r="E16" s="32">
        <v>18</v>
      </c>
      <c r="F16" s="32">
        <v>9</v>
      </c>
      <c r="G16" s="32">
        <v>9</v>
      </c>
      <c r="H16" s="32"/>
      <c r="I16" s="32"/>
      <c r="J16" s="32">
        <v>1</v>
      </c>
      <c r="K16" s="32">
        <v>1</v>
      </c>
    </row>
    <row r="17" spans="1:11" x14ac:dyDescent="0.25">
      <c r="A17" s="74">
        <v>3</v>
      </c>
      <c r="B17" s="65" t="s">
        <v>92</v>
      </c>
      <c r="C17" s="32">
        <v>3</v>
      </c>
      <c r="D17" s="32" t="s">
        <v>18</v>
      </c>
      <c r="E17" s="32">
        <v>18</v>
      </c>
      <c r="F17" s="32">
        <v>9</v>
      </c>
      <c r="G17" s="32">
        <v>9</v>
      </c>
      <c r="H17" s="32"/>
      <c r="I17" s="32"/>
      <c r="J17" s="32">
        <v>1</v>
      </c>
      <c r="K17" s="32">
        <v>1</v>
      </c>
    </row>
    <row r="18" spans="1:11" x14ac:dyDescent="0.25">
      <c r="A18" s="74"/>
      <c r="B18" s="99" t="s">
        <v>93</v>
      </c>
      <c r="C18" s="106"/>
      <c r="D18" s="106"/>
      <c r="E18" s="106"/>
      <c r="F18" s="106"/>
      <c r="G18" s="106"/>
      <c r="H18" s="106"/>
      <c r="I18" s="106"/>
      <c r="J18" s="106"/>
      <c r="K18" s="107"/>
    </row>
    <row r="19" spans="1:11" x14ac:dyDescent="0.25">
      <c r="A19" s="74"/>
      <c r="B19" s="75" t="s">
        <v>62</v>
      </c>
      <c r="C19" s="32"/>
      <c r="D19" s="32"/>
      <c r="E19" s="32"/>
      <c r="F19" s="32"/>
      <c r="G19" s="32"/>
      <c r="H19" s="32"/>
      <c r="I19" s="32"/>
      <c r="J19" s="32"/>
      <c r="K19" s="32"/>
    </row>
    <row r="20" spans="1:11" x14ac:dyDescent="0.25">
      <c r="A20" s="74">
        <v>1</v>
      </c>
      <c r="B20" s="31" t="s">
        <v>94</v>
      </c>
      <c r="C20" s="32">
        <v>2</v>
      </c>
      <c r="D20" s="32" t="s">
        <v>18</v>
      </c>
      <c r="E20" s="32">
        <v>9</v>
      </c>
      <c r="F20" s="32"/>
      <c r="G20" s="32">
        <v>6</v>
      </c>
      <c r="H20" s="32">
        <v>3</v>
      </c>
      <c r="I20" s="32"/>
      <c r="J20" s="32"/>
      <c r="K20" s="32">
        <v>1</v>
      </c>
    </row>
    <row r="21" spans="1:11" x14ac:dyDescent="0.25">
      <c r="A21" s="74">
        <v>2</v>
      </c>
      <c r="B21" s="31" t="s">
        <v>95</v>
      </c>
      <c r="C21" s="32">
        <v>2</v>
      </c>
      <c r="D21" s="32" t="s">
        <v>18</v>
      </c>
      <c r="E21" s="32">
        <v>9</v>
      </c>
      <c r="F21" s="32"/>
      <c r="G21" s="32">
        <v>6</v>
      </c>
      <c r="H21" s="32">
        <v>3</v>
      </c>
      <c r="I21" s="32"/>
      <c r="J21" s="32"/>
      <c r="K21" s="32">
        <v>1</v>
      </c>
    </row>
    <row r="22" spans="1:11" x14ac:dyDescent="0.25">
      <c r="A22" s="74">
        <v>3</v>
      </c>
      <c r="B22" s="31" t="s">
        <v>96</v>
      </c>
      <c r="C22" s="32">
        <v>2</v>
      </c>
      <c r="D22" s="32" t="s">
        <v>18</v>
      </c>
      <c r="E22" s="32">
        <v>9</v>
      </c>
      <c r="F22" s="32"/>
      <c r="G22" s="32">
        <v>6</v>
      </c>
      <c r="H22" s="32">
        <v>3</v>
      </c>
      <c r="I22" s="32"/>
      <c r="J22" s="32"/>
      <c r="K22" s="32">
        <v>1</v>
      </c>
    </row>
    <row r="23" spans="1:11" x14ac:dyDescent="0.25">
      <c r="A23" s="74"/>
      <c r="B23" s="99" t="s">
        <v>97</v>
      </c>
      <c r="C23" s="100"/>
      <c r="D23" s="100"/>
      <c r="E23" s="100"/>
      <c r="F23" s="100"/>
      <c r="G23" s="100"/>
      <c r="H23" s="100"/>
      <c r="I23" s="100"/>
      <c r="J23" s="100"/>
      <c r="K23" s="101"/>
    </row>
    <row r="24" spans="1:11" x14ac:dyDescent="0.25">
      <c r="A24" s="74"/>
      <c r="B24" s="76" t="s">
        <v>24</v>
      </c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5">
      <c r="A25" s="74">
        <v>1</v>
      </c>
      <c r="B25" s="31" t="s">
        <v>98</v>
      </c>
      <c r="C25" s="32">
        <v>3</v>
      </c>
      <c r="D25" s="32" t="s">
        <v>18</v>
      </c>
      <c r="E25" s="71">
        <v>18</v>
      </c>
      <c r="F25" s="71">
        <v>9</v>
      </c>
      <c r="G25" s="71">
        <v>6</v>
      </c>
      <c r="H25" s="69"/>
      <c r="I25" s="71">
        <v>3</v>
      </c>
      <c r="J25" s="71">
        <v>1.3</v>
      </c>
      <c r="K25" s="71">
        <v>1.3</v>
      </c>
    </row>
    <row r="26" spans="1:11" ht="25.5" x14ac:dyDescent="0.25">
      <c r="A26" s="74">
        <v>2</v>
      </c>
      <c r="B26" s="31" t="s">
        <v>99</v>
      </c>
      <c r="C26" s="32">
        <v>3</v>
      </c>
      <c r="D26" s="32" t="s">
        <v>18</v>
      </c>
      <c r="E26" s="71">
        <v>18</v>
      </c>
      <c r="F26" s="71">
        <v>9</v>
      </c>
      <c r="G26" s="71">
        <v>6</v>
      </c>
      <c r="H26" s="69"/>
      <c r="I26" s="71">
        <v>3</v>
      </c>
      <c r="J26" s="71">
        <v>1.3</v>
      </c>
      <c r="K26" s="71">
        <v>1.3</v>
      </c>
    </row>
    <row r="27" spans="1:11" x14ac:dyDescent="0.25">
      <c r="A27" s="74">
        <v>3</v>
      </c>
      <c r="B27" s="31" t="s">
        <v>100</v>
      </c>
      <c r="C27" s="32">
        <v>3</v>
      </c>
      <c r="D27" s="32" t="s">
        <v>18</v>
      </c>
      <c r="E27" s="71">
        <v>18</v>
      </c>
      <c r="F27" s="71">
        <v>9</v>
      </c>
      <c r="G27" s="71">
        <v>6</v>
      </c>
      <c r="H27" s="69"/>
      <c r="I27" s="71">
        <v>3</v>
      </c>
      <c r="J27" s="71">
        <v>1.3</v>
      </c>
      <c r="K27" s="71">
        <v>1.3</v>
      </c>
    </row>
    <row r="28" spans="1:11" x14ac:dyDescent="0.25">
      <c r="A28" s="74">
        <v>4</v>
      </c>
      <c r="B28" s="31" t="s">
        <v>101</v>
      </c>
      <c r="C28" s="32">
        <v>3</v>
      </c>
      <c r="D28" s="32" t="s">
        <v>18</v>
      </c>
      <c r="E28" s="71">
        <v>18</v>
      </c>
      <c r="F28" s="71">
        <v>9</v>
      </c>
      <c r="G28" s="71">
        <v>6</v>
      </c>
      <c r="H28" s="69"/>
      <c r="I28" s="71">
        <v>3</v>
      </c>
      <c r="J28" s="71">
        <v>1.3</v>
      </c>
      <c r="K28" s="71">
        <v>1.3</v>
      </c>
    </row>
    <row r="29" spans="1:11" x14ac:dyDescent="0.25">
      <c r="A29" s="74"/>
      <c r="B29" s="99" t="s">
        <v>97</v>
      </c>
      <c r="C29" s="100"/>
      <c r="D29" s="100"/>
      <c r="E29" s="100"/>
      <c r="F29" s="100"/>
      <c r="G29" s="100"/>
      <c r="H29" s="100"/>
      <c r="I29" s="100"/>
      <c r="J29" s="100"/>
      <c r="K29" s="101"/>
    </row>
    <row r="30" spans="1:11" x14ac:dyDescent="0.25">
      <c r="A30" s="74"/>
      <c r="B30" s="73" t="s">
        <v>25</v>
      </c>
      <c r="C30" s="32"/>
      <c r="D30" s="32"/>
      <c r="E30" s="32"/>
      <c r="F30" s="32"/>
      <c r="G30" s="32"/>
      <c r="H30" s="32"/>
      <c r="I30" s="32"/>
      <c r="J30" s="32"/>
      <c r="K30" s="32"/>
    </row>
    <row r="31" spans="1:11" x14ac:dyDescent="0.25">
      <c r="A31" s="74">
        <v>1</v>
      </c>
      <c r="B31" s="31" t="s">
        <v>102</v>
      </c>
      <c r="C31" s="32">
        <v>4</v>
      </c>
      <c r="D31" s="32" t="s">
        <v>18</v>
      </c>
      <c r="E31" s="71">
        <v>30</v>
      </c>
      <c r="F31" s="71">
        <v>10</v>
      </c>
      <c r="G31" s="71">
        <v>10</v>
      </c>
      <c r="H31" s="71">
        <v>7</v>
      </c>
      <c r="I31" s="71">
        <v>3</v>
      </c>
      <c r="J31" s="72">
        <v>1.4</v>
      </c>
      <c r="K31" s="71">
        <v>2.8</v>
      </c>
    </row>
    <row r="32" spans="1:11" ht="16.5" customHeight="1" x14ac:dyDescent="0.25">
      <c r="A32" s="74">
        <v>2</v>
      </c>
      <c r="B32" s="31" t="s">
        <v>103</v>
      </c>
      <c r="C32" s="32">
        <v>4</v>
      </c>
      <c r="D32" s="32" t="s">
        <v>18</v>
      </c>
      <c r="E32" s="71">
        <v>30</v>
      </c>
      <c r="F32" s="71">
        <v>10</v>
      </c>
      <c r="G32" s="71">
        <v>10</v>
      </c>
      <c r="H32" s="71">
        <v>7</v>
      </c>
      <c r="I32" s="71">
        <v>3</v>
      </c>
      <c r="J32" s="72">
        <v>1.4</v>
      </c>
      <c r="K32" s="71">
        <v>2.8</v>
      </c>
    </row>
    <row r="33" spans="1:12" x14ac:dyDescent="0.25">
      <c r="A33" s="74">
        <v>3</v>
      </c>
      <c r="B33" s="31" t="s">
        <v>104</v>
      </c>
      <c r="C33" s="32">
        <v>4</v>
      </c>
      <c r="D33" s="32" t="s">
        <v>18</v>
      </c>
      <c r="E33" s="71">
        <v>30</v>
      </c>
      <c r="F33" s="71">
        <v>10</v>
      </c>
      <c r="G33" s="71">
        <v>10</v>
      </c>
      <c r="H33" s="71">
        <v>7</v>
      </c>
      <c r="I33" s="71">
        <v>3</v>
      </c>
      <c r="J33" s="72">
        <v>1.4</v>
      </c>
      <c r="K33" s="71">
        <v>2.8</v>
      </c>
      <c r="L33" s="63"/>
    </row>
    <row r="34" spans="1:12" x14ac:dyDescent="0.25">
      <c r="A34" s="74"/>
      <c r="B34" s="99" t="s">
        <v>105</v>
      </c>
      <c r="C34" s="100"/>
      <c r="D34" s="100"/>
      <c r="E34" s="100"/>
      <c r="F34" s="100"/>
      <c r="G34" s="100"/>
      <c r="H34" s="100"/>
      <c r="I34" s="100"/>
      <c r="J34" s="100"/>
      <c r="K34" s="101"/>
      <c r="L34" s="63"/>
    </row>
    <row r="35" spans="1:12" x14ac:dyDescent="0.25">
      <c r="A35" s="74"/>
      <c r="B35" s="73" t="s">
        <v>26</v>
      </c>
      <c r="C35" s="32"/>
      <c r="D35" s="32"/>
      <c r="E35" s="32"/>
      <c r="F35" s="32"/>
      <c r="G35" s="32"/>
      <c r="H35" s="32"/>
      <c r="I35" s="32"/>
      <c r="J35" s="32"/>
      <c r="K35" s="32"/>
      <c r="L35" s="63"/>
    </row>
    <row r="36" spans="1:12" x14ac:dyDescent="0.25">
      <c r="A36" s="74">
        <v>1</v>
      </c>
      <c r="B36" s="31" t="s">
        <v>106</v>
      </c>
      <c r="C36" s="32">
        <v>2</v>
      </c>
      <c r="D36" s="32" t="s">
        <v>18</v>
      </c>
      <c r="E36" s="71">
        <v>18</v>
      </c>
      <c r="F36" s="71">
        <v>9</v>
      </c>
      <c r="G36" s="71">
        <v>6</v>
      </c>
      <c r="H36" s="71">
        <v>3</v>
      </c>
      <c r="I36" s="71"/>
      <c r="J36" s="71">
        <v>1.3</v>
      </c>
      <c r="K36" s="71">
        <v>1.3</v>
      </c>
      <c r="L36" s="63"/>
    </row>
    <row r="37" spans="1:12" x14ac:dyDescent="0.25">
      <c r="A37" s="74">
        <v>2</v>
      </c>
      <c r="B37" s="66" t="s">
        <v>107</v>
      </c>
      <c r="C37" s="32">
        <v>2</v>
      </c>
      <c r="D37" s="32" t="s">
        <v>18</v>
      </c>
      <c r="E37" s="71">
        <v>18</v>
      </c>
      <c r="F37" s="71">
        <v>9</v>
      </c>
      <c r="G37" s="71">
        <v>6</v>
      </c>
      <c r="H37" s="71">
        <v>3</v>
      </c>
      <c r="I37" s="71"/>
      <c r="J37" s="71">
        <v>1.3</v>
      </c>
      <c r="K37" s="71">
        <v>1.3</v>
      </c>
      <c r="L37" s="63"/>
    </row>
    <row r="38" spans="1:12" x14ac:dyDescent="0.25">
      <c r="A38" s="74">
        <v>3</v>
      </c>
      <c r="B38" s="31" t="s">
        <v>108</v>
      </c>
      <c r="C38" s="32">
        <v>2</v>
      </c>
      <c r="D38" s="32" t="s">
        <v>18</v>
      </c>
      <c r="E38" s="71">
        <v>18</v>
      </c>
      <c r="F38" s="71">
        <v>9</v>
      </c>
      <c r="G38" s="71">
        <v>6</v>
      </c>
      <c r="H38" s="71">
        <v>3</v>
      </c>
      <c r="I38" s="71"/>
      <c r="J38" s="71">
        <v>1.3</v>
      </c>
      <c r="K38" s="71">
        <v>1.3</v>
      </c>
      <c r="L38" s="63"/>
    </row>
    <row r="39" spans="1:12" x14ac:dyDescent="0.25">
      <c r="A39" s="74">
        <v>4</v>
      </c>
      <c r="B39" s="31" t="s">
        <v>109</v>
      </c>
      <c r="C39" s="32">
        <v>2</v>
      </c>
      <c r="D39" s="32" t="s">
        <v>18</v>
      </c>
      <c r="E39" s="71">
        <v>18</v>
      </c>
      <c r="F39" s="71">
        <v>9</v>
      </c>
      <c r="G39" s="71">
        <v>6</v>
      </c>
      <c r="H39" s="71">
        <v>3</v>
      </c>
      <c r="I39" s="71"/>
      <c r="J39" s="71">
        <v>1.3</v>
      </c>
      <c r="K39" s="71">
        <v>1.3</v>
      </c>
      <c r="L39" s="63"/>
    </row>
    <row r="40" spans="1:12" x14ac:dyDescent="0.25">
      <c r="A40" s="74"/>
      <c r="B40" s="73" t="s">
        <v>34</v>
      </c>
      <c r="C40" s="32"/>
      <c r="D40" s="32"/>
      <c r="E40" s="32"/>
      <c r="F40" s="32"/>
      <c r="G40" s="32"/>
      <c r="H40" s="32"/>
      <c r="I40" s="32"/>
      <c r="J40" s="32"/>
      <c r="K40" s="32"/>
      <c r="L40" s="63"/>
    </row>
    <row r="41" spans="1:12" x14ac:dyDescent="0.25">
      <c r="A41" s="74">
        <v>1</v>
      </c>
      <c r="B41" s="31" t="s">
        <v>110</v>
      </c>
      <c r="C41" s="32">
        <v>2</v>
      </c>
      <c r="D41" s="32" t="s">
        <v>18</v>
      </c>
      <c r="E41" s="71">
        <v>18</v>
      </c>
      <c r="F41" s="71">
        <v>9</v>
      </c>
      <c r="G41" s="71">
        <v>6</v>
      </c>
      <c r="H41" s="71">
        <v>3</v>
      </c>
      <c r="I41" s="71"/>
      <c r="J41" s="71">
        <v>1</v>
      </c>
      <c r="K41" s="71">
        <v>1</v>
      </c>
      <c r="L41" s="63"/>
    </row>
    <row r="42" spans="1:12" x14ac:dyDescent="0.25">
      <c r="A42" s="74">
        <v>2</v>
      </c>
      <c r="B42" s="31" t="s">
        <v>111</v>
      </c>
      <c r="C42" s="32">
        <v>2</v>
      </c>
      <c r="D42" s="32" t="s">
        <v>18</v>
      </c>
      <c r="E42" s="71">
        <v>18</v>
      </c>
      <c r="F42" s="71">
        <v>9</v>
      </c>
      <c r="G42" s="71">
        <v>6</v>
      </c>
      <c r="H42" s="71">
        <v>3</v>
      </c>
      <c r="I42" s="71"/>
      <c r="J42" s="71">
        <v>1</v>
      </c>
      <c r="K42" s="71">
        <v>1</v>
      </c>
      <c r="L42" s="63"/>
    </row>
    <row r="43" spans="1:12" x14ac:dyDescent="0.25">
      <c r="A43" s="74">
        <v>3</v>
      </c>
      <c r="B43" s="68" t="s">
        <v>112</v>
      </c>
      <c r="C43" s="32">
        <v>2</v>
      </c>
      <c r="D43" s="32" t="s">
        <v>18</v>
      </c>
      <c r="E43" s="71">
        <v>18</v>
      </c>
      <c r="F43" s="71">
        <v>9</v>
      </c>
      <c r="G43" s="71">
        <v>6</v>
      </c>
      <c r="H43" s="71">
        <v>3</v>
      </c>
      <c r="I43" s="71"/>
      <c r="J43" s="71">
        <v>1</v>
      </c>
      <c r="K43" s="71">
        <v>1</v>
      </c>
      <c r="L43" s="63"/>
    </row>
    <row r="44" spans="1:12" x14ac:dyDescent="0.25">
      <c r="A44" s="74"/>
      <c r="B44" s="99" t="s">
        <v>113</v>
      </c>
      <c r="C44" s="100"/>
      <c r="D44" s="100"/>
      <c r="E44" s="100"/>
      <c r="F44" s="100"/>
      <c r="G44" s="100"/>
      <c r="H44" s="100"/>
      <c r="I44" s="100"/>
      <c r="J44" s="100"/>
      <c r="K44" s="101"/>
      <c r="L44" s="63"/>
    </row>
    <row r="45" spans="1:12" x14ac:dyDescent="0.25">
      <c r="A45" s="74"/>
      <c r="B45" s="73" t="s">
        <v>35</v>
      </c>
      <c r="C45" s="32"/>
      <c r="D45" s="32"/>
      <c r="E45" s="32"/>
      <c r="F45" s="32"/>
      <c r="G45" s="32"/>
      <c r="H45" s="32"/>
      <c r="I45" s="32"/>
      <c r="J45" s="32"/>
      <c r="K45" s="32"/>
      <c r="L45" s="63"/>
    </row>
    <row r="46" spans="1:12" x14ac:dyDescent="0.25">
      <c r="A46" s="74">
        <v>1</v>
      </c>
      <c r="B46" s="31" t="s">
        <v>114</v>
      </c>
      <c r="C46" s="32">
        <v>3</v>
      </c>
      <c r="D46" s="32" t="s">
        <v>18</v>
      </c>
      <c r="E46" s="71">
        <v>18</v>
      </c>
      <c r="F46" s="71">
        <v>9</v>
      </c>
      <c r="G46" s="71">
        <v>3</v>
      </c>
      <c r="H46" s="71">
        <v>3</v>
      </c>
      <c r="I46" s="71">
        <v>3</v>
      </c>
      <c r="J46" s="71">
        <v>1</v>
      </c>
      <c r="K46" s="71">
        <v>1</v>
      </c>
      <c r="L46" s="63"/>
    </row>
    <row r="47" spans="1:12" ht="25.5" x14ac:dyDescent="0.25">
      <c r="A47" s="74">
        <v>2</v>
      </c>
      <c r="B47" s="64" t="s">
        <v>115</v>
      </c>
      <c r="C47" s="32">
        <v>3</v>
      </c>
      <c r="D47" s="32" t="s">
        <v>18</v>
      </c>
      <c r="E47" s="71">
        <v>18</v>
      </c>
      <c r="F47" s="71">
        <v>9</v>
      </c>
      <c r="G47" s="71">
        <v>3</v>
      </c>
      <c r="H47" s="71">
        <v>3</v>
      </c>
      <c r="I47" s="71">
        <v>3</v>
      </c>
      <c r="J47" s="71">
        <v>1</v>
      </c>
      <c r="K47" s="71">
        <v>1</v>
      </c>
      <c r="L47" s="67"/>
    </row>
    <row r="48" spans="1:12" x14ac:dyDescent="0.25">
      <c r="A48" s="74">
        <v>3</v>
      </c>
      <c r="B48" s="31" t="s">
        <v>116</v>
      </c>
      <c r="C48" s="32">
        <v>3</v>
      </c>
      <c r="D48" s="32" t="s">
        <v>18</v>
      </c>
      <c r="E48" s="71">
        <v>18</v>
      </c>
      <c r="F48" s="71">
        <v>9</v>
      </c>
      <c r="G48" s="71">
        <v>3</v>
      </c>
      <c r="H48" s="71">
        <v>3</v>
      </c>
      <c r="I48" s="71">
        <v>3</v>
      </c>
      <c r="J48" s="71">
        <v>1</v>
      </c>
      <c r="K48" s="71">
        <v>1</v>
      </c>
      <c r="L48" s="63"/>
    </row>
    <row r="49" spans="1:11" x14ac:dyDescent="0.25">
      <c r="A49" s="74"/>
      <c r="B49" s="99" t="s">
        <v>113</v>
      </c>
      <c r="C49" s="100"/>
      <c r="D49" s="100"/>
      <c r="E49" s="100"/>
      <c r="F49" s="100"/>
      <c r="G49" s="100"/>
      <c r="H49" s="100"/>
      <c r="I49" s="100"/>
      <c r="J49" s="100"/>
      <c r="K49" s="101"/>
    </row>
    <row r="50" spans="1:11" x14ac:dyDescent="0.25">
      <c r="A50" s="74"/>
      <c r="B50" s="73" t="s">
        <v>36</v>
      </c>
      <c r="C50" s="32"/>
      <c r="D50" s="32"/>
      <c r="E50" s="32"/>
      <c r="F50" s="32"/>
      <c r="G50" s="32"/>
      <c r="H50" s="32"/>
      <c r="I50" s="32"/>
      <c r="J50" s="32"/>
      <c r="K50" s="32"/>
    </row>
    <row r="51" spans="1:11" x14ac:dyDescent="0.25">
      <c r="A51" s="74">
        <v>1</v>
      </c>
      <c r="B51" s="69" t="s">
        <v>117</v>
      </c>
      <c r="C51" s="32">
        <v>2</v>
      </c>
      <c r="D51" s="32" t="s">
        <v>18</v>
      </c>
      <c r="E51" s="71">
        <v>18</v>
      </c>
      <c r="F51" s="71">
        <v>9</v>
      </c>
      <c r="G51" s="71">
        <v>6</v>
      </c>
      <c r="H51" s="71"/>
      <c r="I51" s="71">
        <v>3</v>
      </c>
      <c r="J51" s="71">
        <v>1</v>
      </c>
      <c r="K51" s="71">
        <v>1</v>
      </c>
    </row>
    <row r="52" spans="1:11" x14ac:dyDescent="0.25">
      <c r="A52" s="74">
        <v>2</v>
      </c>
      <c r="B52" s="31" t="s">
        <v>118</v>
      </c>
      <c r="C52" s="32">
        <v>2</v>
      </c>
      <c r="D52" s="32" t="s">
        <v>18</v>
      </c>
      <c r="E52" s="71">
        <v>18</v>
      </c>
      <c r="F52" s="71">
        <v>9</v>
      </c>
      <c r="G52" s="71">
        <v>6</v>
      </c>
      <c r="H52" s="71"/>
      <c r="I52" s="71">
        <v>3</v>
      </c>
      <c r="J52" s="71">
        <v>1</v>
      </c>
      <c r="K52" s="71">
        <v>1</v>
      </c>
    </row>
    <row r="53" spans="1:11" x14ac:dyDescent="0.25">
      <c r="A53" s="74">
        <v>3</v>
      </c>
      <c r="B53" s="31" t="s">
        <v>119</v>
      </c>
      <c r="C53" s="32">
        <v>2</v>
      </c>
      <c r="D53" s="32" t="s">
        <v>18</v>
      </c>
      <c r="E53" s="71">
        <v>18</v>
      </c>
      <c r="F53" s="71">
        <v>9</v>
      </c>
      <c r="G53" s="71">
        <v>6</v>
      </c>
      <c r="H53" s="71"/>
      <c r="I53" s="71">
        <v>3</v>
      </c>
      <c r="J53" s="71">
        <v>1</v>
      </c>
      <c r="K53" s="71">
        <v>1</v>
      </c>
    </row>
    <row r="54" spans="1:11" x14ac:dyDescent="0.25">
      <c r="A54" s="74"/>
      <c r="B54" s="99" t="s">
        <v>113</v>
      </c>
      <c r="C54" s="100"/>
      <c r="D54" s="100"/>
      <c r="E54" s="100"/>
      <c r="F54" s="100"/>
      <c r="G54" s="100"/>
      <c r="H54" s="100"/>
      <c r="I54" s="100"/>
      <c r="J54" s="100"/>
      <c r="K54" s="101"/>
    </row>
    <row r="55" spans="1:11" x14ac:dyDescent="0.25">
      <c r="A55" s="74"/>
      <c r="B55" s="73" t="s">
        <v>37</v>
      </c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25.5" x14ac:dyDescent="0.25">
      <c r="A56" s="74">
        <v>1</v>
      </c>
      <c r="B56" s="31" t="s">
        <v>120</v>
      </c>
      <c r="C56" s="32">
        <v>2</v>
      </c>
      <c r="D56" s="32" t="s">
        <v>18</v>
      </c>
      <c r="E56" s="71">
        <v>18</v>
      </c>
      <c r="F56" s="71">
        <v>9</v>
      </c>
      <c r="G56" s="71">
        <v>9</v>
      </c>
      <c r="H56" s="71"/>
      <c r="I56" s="71"/>
      <c r="J56" s="71">
        <v>1</v>
      </c>
      <c r="K56" s="71">
        <v>1</v>
      </c>
    </row>
    <row r="57" spans="1:11" x14ac:dyDescent="0.25">
      <c r="A57" s="74">
        <v>2</v>
      </c>
      <c r="B57" s="31" t="s">
        <v>121</v>
      </c>
      <c r="C57" s="32">
        <v>2</v>
      </c>
      <c r="D57" s="32" t="s">
        <v>18</v>
      </c>
      <c r="E57" s="71">
        <v>18</v>
      </c>
      <c r="F57" s="71">
        <v>9</v>
      </c>
      <c r="G57" s="71">
        <v>9</v>
      </c>
      <c r="H57" s="71"/>
      <c r="I57" s="71"/>
      <c r="J57" s="71">
        <v>1</v>
      </c>
      <c r="K57" s="71">
        <v>1</v>
      </c>
    </row>
    <row r="58" spans="1:11" x14ac:dyDescent="0.25">
      <c r="A58" s="74">
        <v>3</v>
      </c>
      <c r="B58" s="31" t="s">
        <v>122</v>
      </c>
      <c r="C58" s="32">
        <v>2</v>
      </c>
      <c r="D58" s="32" t="s">
        <v>18</v>
      </c>
      <c r="E58" s="71">
        <v>18</v>
      </c>
      <c r="F58" s="71">
        <v>9</v>
      </c>
      <c r="G58" s="71">
        <v>9</v>
      </c>
      <c r="H58" s="71"/>
      <c r="I58" s="71"/>
      <c r="J58" s="71">
        <v>1</v>
      </c>
      <c r="K58" s="71">
        <v>1</v>
      </c>
    </row>
    <row r="59" spans="1:11" x14ac:dyDescent="0.25">
      <c r="A59" s="74"/>
      <c r="B59" s="73" t="s">
        <v>38</v>
      </c>
      <c r="C59" s="32"/>
      <c r="D59" s="32"/>
      <c r="E59" s="32"/>
      <c r="F59" s="32"/>
      <c r="G59" s="32"/>
      <c r="H59" s="32"/>
      <c r="I59" s="32"/>
      <c r="J59" s="32"/>
      <c r="K59" s="32"/>
    </row>
    <row r="60" spans="1:11" x14ac:dyDescent="0.25">
      <c r="A60" s="74">
        <v>1</v>
      </c>
      <c r="B60" s="31" t="s">
        <v>123</v>
      </c>
      <c r="C60" s="32">
        <v>2</v>
      </c>
      <c r="D60" s="32" t="s">
        <v>18</v>
      </c>
      <c r="E60" s="71">
        <v>18</v>
      </c>
      <c r="F60" s="71">
        <v>9</v>
      </c>
      <c r="G60" s="71">
        <v>9</v>
      </c>
      <c r="H60" s="71"/>
      <c r="I60" s="71"/>
      <c r="J60" s="71">
        <v>1</v>
      </c>
      <c r="K60" s="71">
        <v>1</v>
      </c>
    </row>
    <row r="61" spans="1:11" x14ac:dyDescent="0.25">
      <c r="A61" s="74">
        <v>2</v>
      </c>
      <c r="B61" s="31" t="s">
        <v>124</v>
      </c>
      <c r="C61" s="32">
        <v>2</v>
      </c>
      <c r="D61" s="32" t="s">
        <v>18</v>
      </c>
      <c r="E61" s="71">
        <v>18</v>
      </c>
      <c r="F61" s="71">
        <v>9</v>
      </c>
      <c r="G61" s="71">
        <v>9</v>
      </c>
      <c r="H61" s="71"/>
      <c r="I61" s="71"/>
      <c r="J61" s="71">
        <v>1</v>
      </c>
      <c r="K61" s="71">
        <v>1</v>
      </c>
    </row>
    <row r="62" spans="1:11" x14ac:dyDescent="0.25">
      <c r="A62" s="74">
        <v>3</v>
      </c>
      <c r="B62" s="31" t="s">
        <v>125</v>
      </c>
      <c r="C62" s="32">
        <v>2</v>
      </c>
      <c r="D62" s="32" t="s">
        <v>18</v>
      </c>
      <c r="E62" s="71">
        <v>18</v>
      </c>
      <c r="F62" s="71">
        <v>9</v>
      </c>
      <c r="G62" s="71">
        <v>9</v>
      </c>
      <c r="H62" s="71"/>
      <c r="I62" s="71"/>
      <c r="J62" s="71">
        <v>1</v>
      </c>
      <c r="K62" s="71">
        <v>1</v>
      </c>
    </row>
    <row r="63" spans="1:11" x14ac:dyDescent="0.25">
      <c r="A63" s="74"/>
      <c r="B63" s="99" t="s">
        <v>126</v>
      </c>
      <c r="C63" s="100"/>
      <c r="D63" s="100"/>
      <c r="E63" s="100"/>
      <c r="F63" s="100"/>
      <c r="G63" s="100"/>
      <c r="H63" s="100"/>
      <c r="I63" s="100"/>
      <c r="J63" s="100"/>
      <c r="K63" s="101"/>
    </row>
    <row r="64" spans="1:11" x14ac:dyDescent="0.25">
      <c r="A64" s="74"/>
      <c r="B64" s="73" t="s">
        <v>42</v>
      </c>
      <c r="C64" s="32"/>
      <c r="D64" s="32"/>
      <c r="E64" s="32"/>
      <c r="F64" s="32"/>
      <c r="G64" s="32"/>
      <c r="H64" s="32"/>
      <c r="I64" s="32"/>
      <c r="J64" s="32"/>
      <c r="K64" s="32"/>
    </row>
    <row r="65" spans="1:11" x14ac:dyDescent="0.25">
      <c r="A65" s="74">
        <v>1</v>
      </c>
      <c r="B65" s="69" t="s">
        <v>127</v>
      </c>
      <c r="C65" s="71">
        <v>3</v>
      </c>
      <c r="D65" s="71" t="s">
        <v>18</v>
      </c>
      <c r="E65" s="71">
        <v>19</v>
      </c>
      <c r="F65" s="71">
        <v>10</v>
      </c>
      <c r="G65" s="71">
        <v>3</v>
      </c>
      <c r="H65" s="71">
        <v>3</v>
      </c>
      <c r="I65" s="71">
        <v>3</v>
      </c>
      <c r="J65" s="71">
        <v>1.4</v>
      </c>
      <c r="K65" s="72">
        <v>1.3</v>
      </c>
    </row>
    <row r="66" spans="1:11" x14ac:dyDescent="0.25">
      <c r="A66" s="74">
        <v>2</v>
      </c>
      <c r="B66" s="69" t="s">
        <v>128</v>
      </c>
      <c r="C66" s="71">
        <v>3</v>
      </c>
      <c r="D66" s="71" t="s">
        <v>18</v>
      </c>
      <c r="E66" s="71">
        <v>19</v>
      </c>
      <c r="F66" s="71">
        <v>10</v>
      </c>
      <c r="G66" s="71">
        <v>3</v>
      </c>
      <c r="H66" s="71">
        <v>3</v>
      </c>
      <c r="I66" s="71">
        <v>3</v>
      </c>
      <c r="J66" s="71">
        <v>1.4</v>
      </c>
      <c r="K66" s="72">
        <v>1.3</v>
      </c>
    </row>
    <row r="67" spans="1:11" ht="16.5" customHeight="1" x14ac:dyDescent="0.25">
      <c r="A67" s="74">
        <v>3</v>
      </c>
      <c r="B67" s="70" t="s">
        <v>129</v>
      </c>
      <c r="C67" s="71">
        <v>3</v>
      </c>
      <c r="D67" s="71" t="s">
        <v>18</v>
      </c>
      <c r="E67" s="71">
        <v>19</v>
      </c>
      <c r="F67" s="71">
        <v>10</v>
      </c>
      <c r="G67" s="71">
        <v>3</v>
      </c>
      <c r="H67" s="71">
        <v>3</v>
      </c>
      <c r="I67" s="71">
        <v>3</v>
      </c>
      <c r="J67" s="71">
        <v>1.4</v>
      </c>
      <c r="K67" s="72">
        <v>1.3</v>
      </c>
    </row>
    <row r="68" spans="1:11" x14ac:dyDescent="0.25">
      <c r="A68" s="74"/>
      <c r="B68" s="99" t="s">
        <v>126</v>
      </c>
      <c r="C68" s="100"/>
      <c r="D68" s="100"/>
      <c r="E68" s="100"/>
      <c r="F68" s="100"/>
      <c r="G68" s="100"/>
      <c r="H68" s="100"/>
      <c r="I68" s="100"/>
      <c r="J68" s="100"/>
      <c r="K68" s="101"/>
    </row>
    <row r="69" spans="1:11" x14ac:dyDescent="0.25">
      <c r="A69" s="74"/>
      <c r="B69" s="73" t="s">
        <v>43</v>
      </c>
      <c r="C69" s="32"/>
      <c r="D69" s="32"/>
      <c r="E69" s="32"/>
      <c r="F69" s="32"/>
      <c r="G69" s="32"/>
      <c r="H69" s="32"/>
      <c r="I69" s="32"/>
      <c r="J69" s="32"/>
      <c r="K69" s="32"/>
    </row>
    <row r="70" spans="1:11" x14ac:dyDescent="0.25">
      <c r="A70" s="74">
        <v>1</v>
      </c>
      <c r="B70" s="31" t="s">
        <v>130</v>
      </c>
      <c r="C70" s="71">
        <v>3</v>
      </c>
      <c r="D70" s="71" t="s">
        <v>18</v>
      </c>
      <c r="E70" s="71">
        <v>20</v>
      </c>
      <c r="F70" s="71">
        <v>10</v>
      </c>
      <c r="G70" s="71">
        <v>4</v>
      </c>
      <c r="H70" s="71">
        <v>6</v>
      </c>
      <c r="I70" s="71"/>
      <c r="J70" s="71">
        <v>1.4</v>
      </c>
      <c r="K70" s="71">
        <v>1.4</v>
      </c>
    </row>
    <row r="71" spans="1:11" x14ac:dyDescent="0.25">
      <c r="A71" s="74">
        <v>2</v>
      </c>
      <c r="B71" s="31" t="s">
        <v>131</v>
      </c>
      <c r="C71" s="71">
        <v>3</v>
      </c>
      <c r="D71" s="71" t="s">
        <v>18</v>
      </c>
      <c r="E71" s="71">
        <v>20</v>
      </c>
      <c r="F71" s="71">
        <v>10</v>
      </c>
      <c r="G71" s="71">
        <v>4</v>
      </c>
      <c r="H71" s="71">
        <v>6</v>
      </c>
      <c r="I71" s="71"/>
      <c r="J71" s="71">
        <v>1.4</v>
      </c>
      <c r="K71" s="71">
        <v>1.4</v>
      </c>
    </row>
    <row r="72" spans="1:11" x14ac:dyDescent="0.25">
      <c r="A72" s="74">
        <v>3</v>
      </c>
      <c r="B72" s="31" t="s">
        <v>132</v>
      </c>
      <c r="C72" s="71">
        <v>3</v>
      </c>
      <c r="D72" s="71" t="s">
        <v>18</v>
      </c>
      <c r="E72" s="71">
        <v>20</v>
      </c>
      <c r="F72" s="71">
        <v>10</v>
      </c>
      <c r="G72" s="71">
        <v>4</v>
      </c>
      <c r="H72" s="71">
        <v>6</v>
      </c>
      <c r="I72" s="71"/>
      <c r="J72" s="71">
        <v>1.4</v>
      </c>
      <c r="K72" s="71">
        <v>1.4</v>
      </c>
    </row>
    <row r="73" spans="1:11" x14ac:dyDescent="0.25">
      <c r="A73" s="74"/>
      <c r="B73" s="73" t="s">
        <v>44</v>
      </c>
      <c r="C73" s="32"/>
      <c r="D73" s="32"/>
      <c r="E73" s="32"/>
      <c r="F73" s="32"/>
      <c r="G73" s="32"/>
      <c r="H73" s="32"/>
      <c r="I73" s="32"/>
      <c r="J73" s="32"/>
      <c r="K73" s="32"/>
    </row>
    <row r="74" spans="1:11" x14ac:dyDescent="0.25">
      <c r="A74" s="74">
        <v>1</v>
      </c>
      <c r="B74" s="31" t="s">
        <v>135</v>
      </c>
      <c r="C74" s="71">
        <v>3</v>
      </c>
      <c r="D74" s="71" t="s">
        <v>18</v>
      </c>
      <c r="E74" s="71">
        <v>20</v>
      </c>
      <c r="F74" s="71">
        <v>10</v>
      </c>
      <c r="G74" s="71">
        <v>4</v>
      </c>
      <c r="H74" s="71">
        <v>6</v>
      </c>
      <c r="I74" s="71"/>
      <c r="J74" s="71">
        <v>1.4</v>
      </c>
      <c r="K74" s="71">
        <v>1.4</v>
      </c>
    </row>
    <row r="75" spans="1:11" x14ac:dyDescent="0.25">
      <c r="A75" s="74">
        <v>2</v>
      </c>
      <c r="B75" s="31" t="s">
        <v>133</v>
      </c>
      <c r="C75" s="71">
        <v>3</v>
      </c>
      <c r="D75" s="71" t="s">
        <v>18</v>
      </c>
      <c r="E75" s="71">
        <v>20</v>
      </c>
      <c r="F75" s="71">
        <v>10</v>
      </c>
      <c r="G75" s="71">
        <v>4</v>
      </c>
      <c r="H75" s="71">
        <v>6</v>
      </c>
      <c r="I75" s="71"/>
      <c r="J75" s="71">
        <v>1.4</v>
      </c>
      <c r="K75" s="71">
        <v>1.4</v>
      </c>
    </row>
    <row r="76" spans="1:11" ht="25.5" x14ac:dyDescent="0.25">
      <c r="A76" s="74">
        <v>3</v>
      </c>
      <c r="B76" s="70" t="s">
        <v>134</v>
      </c>
      <c r="C76" s="71">
        <v>3</v>
      </c>
      <c r="D76" s="71" t="s">
        <v>18</v>
      </c>
      <c r="E76" s="71">
        <v>20</v>
      </c>
      <c r="F76" s="71">
        <v>10</v>
      </c>
      <c r="G76" s="71">
        <v>4</v>
      </c>
      <c r="H76" s="71">
        <v>6</v>
      </c>
      <c r="I76" s="71"/>
      <c r="J76" s="71">
        <v>1.4</v>
      </c>
      <c r="K76" s="71">
        <v>1.4</v>
      </c>
    </row>
    <row r="77" spans="1:11" x14ac:dyDescent="0.25">
      <c r="A77" s="77">
        <v>4</v>
      </c>
      <c r="B77" s="81" t="s">
        <v>136</v>
      </c>
      <c r="C77" s="71">
        <v>3</v>
      </c>
      <c r="D77" s="71" t="s">
        <v>18</v>
      </c>
      <c r="E77" s="71">
        <v>20</v>
      </c>
      <c r="F77" s="71">
        <v>10</v>
      </c>
      <c r="G77" s="71">
        <v>4</v>
      </c>
      <c r="H77" s="71">
        <v>6</v>
      </c>
      <c r="I77" s="71"/>
      <c r="J77" s="71">
        <v>1.4</v>
      </c>
      <c r="K77" s="71">
        <v>1.4</v>
      </c>
    </row>
  </sheetData>
  <mergeCells count="23">
    <mergeCell ref="B29:K29"/>
    <mergeCell ref="B68:K68"/>
    <mergeCell ref="B34:K34"/>
    <mergeCell ref="B44:K44"/>
    <mergeCell ref="B49:K49"/>
    <mergeCell ref="B63:K63"/>
    <mergeCell ref="B54:K54"/>
    <mergeCell ref="B23:K23"/>
    <mergeCell ref="A4:A5"/>
    <mergeCell ref="B3:K3"/>
    <mergeCell ref="B4:B5"/>
    <mergeCell ref="C4:C5"/>
    <mergeCell ref="D4:D5"/>
    <mergeCell ref="E4:E5"/>
    <mergeCell ref="F4:F5"/>
    <mergeCell ref="G4:G5"/>
    <mergeCell ref="H4:H5"/>
    <mergeCell ref="B13:K13"/>
    <mergeCell ref="B18:K18"/>
    <mergeCell ref="I4:I5"/>
    <mergeCell ref="J4:J5"/>
    <mergeCell ref="K4:K5"/>
    <mergeCell ref="B6:K6"/>
  </mergeCells>
  <phoneticPr fontId="0" type="noConversion"/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Semestry I-IV</vt:lpstr>
      <vt:lpstr>Semestry V-VIII</vt:lpstr>
      <vt:lpstr>Przedmioty do wyboru</vt:lpstr>
      <vt:lpstr>'Przedmioty do wyboru'!Obszar_wydruku</vt:lpstr>
      <vt:lpstr>'Semestry I-IV'!Obszar_wydruku</vt:lpstr>
      <vt:lpstr>'Semestry V-VIII'!Obszar_wydruku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2020-09-14T11:01:50Z</cp:lastPrinted>
  <dcterms:created xsi:type="dcterms:W3CDTF">2015-06-05T18:19:34Z</dcterms:created>
  <dcterms:modified xsi:type="dcterms:W3CDTF">2020-09-21T09:58:09Z</dcterms:modified>
</cp:coreProperties>
</file>