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8130" activeTab="0"/>
  </bookViews>
  <sheets>
    <sheet name="ST_LT_semestr I-IV i V-VII" sheetId="1" r:id="rId1"/>
    <sheet name="ST_TS_semestr I-IV i V-VII" sheetId="2" r:id="rId2"/>
    <sheet name="NS_LT_semestr I-IV i V-VIII " sheetId="3" r:id="rId3"/>
    <sheet name="NS_TS_semestr I-IV i V-VIII" sheetId="4" r:id="rId4"/>
  </sheets>
  <definedNames>
    <definedName name="_xlnm.Print_Area" localSheetId="2">'NS_LT_semestr I-IV i V-VIII '!$A$1:$J$124</definedName>
    <definedName name="_xlnm.Print_Area" localSheetId="3">'NS_TS_semestr I-IV i V-VIII'!$A$1:$J$122</definedName>
    <definedName name="_xlnm.Print_Area" localSheetId="0">'ST_LT_semestr I-IV i V-VII'!$A$1:$J$127</definedName>
    <definedName name="_xlnm.Print_Area" localSheetId="1">'ST_TS_semestr I-IV i V-VII'!$A$1:$J$125</definedName>
  </definedNames>
  <calcPr fullCalcOnLoad="1"/>
</workbook>
</file>

<file path=xl/sharedStrings.xml><?xml version="1.0" encoding="utf-8"?>
<sst xmlns="http://schemas.openxmlformats.org/spreadsheetml/2006/main" count="891" uniqueCount="163">
  <si>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</si>
  <si>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</si>
  <si>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</si>
  <si>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</si>
  <si>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</si>
  <si>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</si>
  <si>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</si>
  <si>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</si>
  <si>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</si>
  <si>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</si>
  <si>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</si>
  <si>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</si>
  <si>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</si>
  <si>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Ogółem godzin w semestrach 1 - 4</t>
  </si>
  <si>
    <t>Udział procentowy [%]</t>
  </si>
  <si>
    <t>Ogółem godzin w semestrach 1-7</t>
  </si>
  <si>
    <t>Udział procentowy w całości godzin</t>
  </si>
  <si>
    <t>Fizyka</t>
  </si>
  <si>
    <t>WYDZIAŁ INŻYNIERII PRODUKCJI</t>
  </si>
  <si>
    <t>Automatyka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</si>
  <si>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</si>
  <si>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</si>
  <si>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</si>
  <si>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</si>
  <si>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</si>
  <si>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</si>
  <si>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</si>
  <si>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Język obcy 1</t>
  </si>
  <si>
    <t>Wychowanie fizyczne 1</t>
  </si>
  <si>
    <t>Język obcy 2</t>
  </si>
  <si>
    <t>Wychowanie fizyczne 2</t>
  </si>
  <si>
    <t>Język obcy 4</t>
  </si>
  <si>
    <t>Język obcy 3</t>
  </si>
  <si>
    <t>Ogółem godzin w semestrach 5-7</t>
  </si>
  <si>
    <t>Matematyka i badania operacyjne 1</t>
  </si>
  <si>
    <t>Ekonomia</t>
  </si>
  <si>
    <t>Logistyka</t>
  </si>
  <si>
    <t>Inżynieria ruchu</t>
  </si>
  <si>
    <t>Nauka o materiałach</t>
  </si>
  <si>
    <t>Mechanika techniczna 1</t>
  </si>
  <si>
    <t>Technologia informacyjna i informatyka 1</t>
  </si>
  <si>
    <t>Matematyka i badania operacyjne 2</t>
  </si>
  <si>
    <t>Technologia informacyjna i informatyka 2</t>
  </si>
  <si>
    <t>Mechanika techniczna 2</t>
  </si>
  <si>
    <t>Środki transportu</t>
  </si>
  <si>
    <t>Infrastruktura transportu</t>
  </si>
  <si>
    <t>Grafika inżynierska i konstrukcja maszyn</t>
  </si>
  <si>
    <t>Elektrotechnika i elektronika</t>
  </si>
  <si>
    <t>Ekonomika transportu</t>
  </si>
  <si>
    <t>Eksploatacja techniczna</t>
  </si>
  <si>
    <t>Metrologia</t>
  </si>
  <si>
    <t>Systemy transportowe</t>
  </si>
  <si>
    <t>Organizacja i zarządzanie</t>
  </si>
  <si>
    <t>Termodynamika techniczna</t>
  </si>
  <si>
    <t>Budowa i eksploatacja silników spalinowych</t>
  </si>
  <si>
    <t>Logistyka dystrybucji</t>
  </si>
  <si>
    <t>Gospodarka paliwowo-smarowa</t>
  </si>
  <si>
    <t>Środki transportu ciągłego</t>
  </si>
  <si>
    <t>Budowa i eksploatacja pojazdów</t>
  </si>
  <si>
    <t>Teoria ruchu pojazdów</t>
  </si>
  <si>
    <t>Transport drogowy</t>
  </si>
  <si>
    <t>Ergonomia i bezpieczeństwo pracy oraz ochrona własności intelektualnej</t>
  </si>
  <si>
    <t>Podstawy konstrukcji środków transportu</t>
  </si>
  <si>
    <t>Transport szynowy, lotniczy, wodny</t>
  </si>
  <si>
    <t>Transport i technologie w produkcji roślinnej</t>
  </si>
  <si>
    <t>Opakowania w logistyce transportu</t>
  </si>
  <si>
    <t>Komputerowe wspomaganie projektowania pojazdów</t>
  </si>
  <si>
    <t>Elektrotechnika samochodowa</t>
  </si>
  <si>
    <t>Transport multi i intermodalny</t>
  </si>
  <si>
    <t>Ochrona środowiska w transporcie</t>
  </si>
  <si>
    <t>Zarządzanie logistyczne</t>
  </si>
  <si>
    <t>Transport leśny</t>
  </si>
  <si>
    <t>Logistyka w produkcji żywności</t>
  </si>
  <si>
    <t>Prawo transportowe</t>
  </si>
  <si>
    <t>Logistyka transportu produktów chłodniczych</t>
  </si>
  <si>
    <t>Systemy zarządzania</t>
  </si>
  <si>
    <t>Budownictwo drogowe</t>
  </si>
  <si>
    <t>Przygotowanie pracy i egzamin dyplomowy</t>
  </si>
  <si>
    <t>Fizyczne podstawy energetyki</t>
  </si>
  <si>
    <t>Organizacja i zarzadzanie</t>
  </si>
  <si>
    <t>Ogółem godzin w semestrach 5-8</t>
  </si>
  <si>
    <t>Ogółem godzin w semestrach 1-8</t>
  </si>
  <si>
    <t>Mechanika techniczna i wytrzymałość materiałów 1</t>
  </si>
  <si>
    <t>Mechanika techniczna i wytrzymałość materiałów 2</t>
  </si>
  <si>
    <t>Elektrotechnika i mechatronika</t>
  </si>
  <si>
    <t>Inżynieria ruchu i ochrona przed hałasem</t>
  </si>
  <si>
    <t>Praktyka zawodowa - 4 tygodnie</t>
  </si>
  <si>
    <t>Seminarium dyplomowe 2</t>
  </si>
  <si>
    <t>Seminarium dyplomowe 1</t>
  </si>
  <si>
    <t>SEMESTR I - 8 zjazdów</t>
  </si>
  <si>
    <t>SEMESTR II - 8 zjazdów</t>
  </si>
  <si>
    <t>SEMESTR III - 7 zjazdów</t>
  </si>
  <si>
    <t>SEMESTR IV - 7 zjazdów</t>
  </si>
  <si>
    <t>SEMESTR V - 7 zjazdów</t>
  </si>
  <si>
    <t>SEMESTR VI - 7 zjazdów</t>
  </si>
  <si>
    <t>SEMESTR VII - 7 zjazdów</t>
  </si>
  <si>
    <t>SEMESTR VIII - 7 zjazdów</t>
  </si>
  <si>
    <t>SEMESTR III- 7 zjazdów</t>
  </si>
  <si>
    <t>SEMESTR IV- 7 zjazdów</t>
  </si>
  <si>
    <t>Metodologia studiów</t>
  </si>
  <si>
    <t>Elektrotechnika samochodowa i systemy elektroniczne w pojazdach</t>
  </si>
  <si>
    <t>Podstawy grafiki i konstrukcji maszyn</t>
  </si>
  <si>
    <t>Techniki czystego spalania w maszynach cieplnych</t>
  </si>
  <si>
    <t>Systemy sterowania ruchem pojazdów i towarów</t>
  </si>
  <si>
    <t>Przedmiot do wyboru 1 - blok A</t>
  </si>
  <si>
    <t>Przedmiot do wyboru 1 - blok B</t>
  </si>
  <si>
    <t>Reaktory katalityczne w procesach spalania</t>
  </si>
  <si>
    <t>Transport rolniczy</t>
  </si>
  <si>
    <t>Geomatyka w transporcie</t>
  </si>
  <si>
    <t>Badania pojazdów</t>
  </si>
  <si>
    <t>Metodologia badań naukowych</t>
  </si>
  <si>
    <t>Ocena jakości materiałów pędnych i środków smarnych</t>
  </si>
  <si>
    <t>Ocena i wycena pojazdów</t>
  </si>
  <si>
    <t>Paliwa alternatywne do środków transportu</t>
  </si>
  <si>
    <t>Pojazdy terenowe i uterenowione</t>
  </si>
  <si>
    <t>SEMESTR VII - blok A</t>
  </si>
  <si>
    <t>SEMESTR VIII - blok B</t>
  </si>
  <si>
    <t>Transport wewnętrzny</t>
  </si>
  <si>
    <t>Organizacja usług transporotwych w produkcji rolniczej</t>
  </si>
  <si>
    <t>Transport materiałów sypkich</t>
  </si>
  <si>
    <t>Opakowania i zabezpieczenia w transporcie</t>
  </si>
  <si>
    <t>Magazynowanie i monitorowanie towarów</t>
  </si>
  <si>
    <t>Bezpieczeństwo usług transportowych</t>
  </si>
  <si>
    <t>Transport surowców i produktów spożywczych</t>
  </si>
  <si>
    <t>Maszyny do zrywki i transportu drewna</t>
  </si>
  <si>
    <t>Transport surwców i produktów łatwopsujących się</t>
  </si>
  <si>
    <t>Transport materiałów chemicznych i biologicznych</t>
  </si>
  <si>
    <t>Drogowy przewóz osób i rzeczy</t>
  </si>
  <si>
    <t>Centra logistyczne, dystrybucja, outsourcing</t>
  </si>
  <si>
    <t>Inteligentne systemy transportowe</t>
  </si>
  <si>
    <t>Podstawy procesów spalania</t>
  </si>
  <si>
    <t>Procesy spalania</t>
  </si>
  <si>
    <t>Ochrona środowiska</t>
  </si>
  <si>
    <r>
      <t xml:space="preserve">Kierunek TRANSPORT, specjalność </t>
    </r>
    <r>
      <rPr>
        <b/>
        <sz val="9"/>
        <color indexed="10"/>
        <rFont val="Arial"/>
        <family val="2"/>
      </rPr>
      <t>LOGISTYKA TRANSPORTU</t>
    </r>
    <r>
      <rPr>
        <b/>
        <sz val="9"/>
        <rFont val="Arial"/>
        <family val="2"/>
      </rPr>
      <t xml:space="preserve"> studia stacjonarne pierwszego stopnia.
 Rok akademicki 2015/2016, zatwierdzony uchwałą Rady Wydziału dn. 17.04.2015 r., obowiązuje w semestrze I-VII</t>
    </r>
  </si>
  <si>
    <t>Transport kolejowy i lotniczy</t>
  </si>
  <si>
    <t>Kierunek TRANSPORT, studia niestacjonarne pierwszego stopnia.
 Rok akademicki 2015/2016, zatwierdzony uchwałą Rady Wydziału dn. 17.04.2015 r., obowiązuje w semestrze I-VIII</t>
  </si>
  <si>
    <r>
      <t xml:space="preserve">Kierunek TRANSPORT, specjalność </t>
    </r>
    <r>
      <rPr>
        <b/>
        <sz val="9"/>
        <color indexed="10"/>
        <rFont val="Arial"/>
        <family val="2"/>
      </rPr>
      <t>TRANSPORT SPECJALISTYCZNY</t>
    </r>
    <r>
      <rPr>
        <b/>
        <sz val="9"/>
        <rFont val="Arial"/>
        <family val="2"/>
      </rPr>
      <t xml:space="preserve"> studia niestacjonarne pierwszego stopnia.
 Rok akademicki 2015/2016, zatwierdzony uchwałą Rady Wydziału dn. 17.04.2015 r., obowiązuje w semestrze I-VIII</t>
    </r>
  </si>
  <si>
    <r>
      <t xml:space="preserve">Kierunek TRANSPORT, specjalność </t>
    </r>
    <r>
      <rPr>
        <b/>
        <sz val="9"/>
        <color indexed="10"/>
        <rFont val="Arial"/>
        <family val="2"/>
      </rPr>
      <t>LOGISTYKA TRANSPORTU</t>
    </r>
    <r>
      <rPr>
        <b/>
        <sz val="9"/>
        <rFont val="Arial"/>
        <family val="2"/>
      </rPr>
      <t xml:space="preserve"> studia niestacjonarne pierwszego stopnia.
 Rok akademicki 2015/2016, zatwierdzony uchwałą Rady Wydziału dn. 17.04.2015 r., obowiązuje w semestrze I-VIII</t>
    </r>
  </si>
  <si>
    <t>Kierunek TRANSPORT, studia stacjonarne pierwszego stopnia.
 Rok akademicki 2014/2015, zatwierdzony uchwałą Rady Wydziału dn. 17.04.2015 r., obowiązuje w semestrze I-VIII</t>
  </si>
  <si>
    <r>
      <t xml:space="preserve">Kierunek TRANSPORT, specjalność </t>
    </r>
    <r>
      <rPr>
        <b/>
        <sz val="9"/>
        <color indexed="10"/>
        <rFont val="Arial"/>
        <family val="2"/>
      </rPr>
      <t>TRANSPORT SPECJALISTYCZNY</t>
    </r>
    <r>
      <rPr>
        <b/>
        <sz val="9"/>
        <rFont val="Arial"/>
        <family val="2"/>
      </rPr>
      <t xml:space="preserve"> studia stacjonarne pierwszego stopnia.
 Rok akademicki 2015/2016, zatwierdzony uchwałą Rady Wydziału dn. 17.04.2015 r., obowiązuje w semestrze I-VII</t>
    </r>
  </si>
  <si>
    <t>Kierunek TRANSPORT, studia stacjonarne pierwszego stopnia.
 Rok akademicki 2015/2016, zatwierdzony uchwałą Rady Wydziału dn. 17.04.2015 r., obowiązuje w semestrze I-VII</t>
  </si>
  <si>
    <t>Przedmiot ogólnouczelniany</t>
  </si>
  <si>
    <t>Wychowanie fizyczne</t>
  </si>
  <si>
    <t>Fizyka 1</t>
  </si>
  <si>
    <t>Fizyka 2</t>
  </si>
  <si>
    <t xml:space="preserve">Przedmiot humanistyczny 1 </t>
  </si>
  <si>
    <t>Przedmiot humanistyczny 2</t>
  </si>
  <si>
    <t>Przedmiot humanistyczny 3</t>
  </si>
  <si>
    <t>SEMESTR I - Przedmiot humanistyczny 1</t>
  </si>
  <si>
    <t xml:space="preserve">Etyka </t>
  </si>
  <si>
    <t>Socjologia</t>
  </si>
  <si>
    <t>SEMESTR III - Przedmiot humanistyczny 2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</si>
  <si>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</si>
  <si>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</si>
  <si>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</si>
  <si>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</si>
  <si>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</si>
  <si>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</si>
  <si>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IV - Przedmiot humanistyczny 3</t>
  </si>
  <si>
    <t>Sztuka negocjacji</t>
  </si>
  <si>
    <t>Komunikacja społeczna</t>
  </si>
  <si>
    <t>Przedmiot humanistyczny 1</t>
  </si>
  <si>
    <t>SEMESTR VI - Przedmiot humanistyczny 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</si>
</sst>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sz val="9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3" fillId="3" borderId="1" applyNumberFormat="0" applyAlignment="0" applyProtection="0"/>
    <xf numFmtId="0" fontId="24" fillId="2" borderId="2" applyNumberFormat="0" applyAlignment="0" applyProtection="0"/>
    <xf numFmtId="0" fontId="2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16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37" fillId="17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0" fillId="0" borderId="0" xfId="52">
      <alignment/>
      <protection/>
    </xf>
    <xf numFmtId="0" fontId="2" fillId="0" borderId="0" xfId="52" applyFont="1" applyBorder="1" applyAlignment="1">
      <alignment horizontal="center"/>
      <protection/>
    </xf>
    <xf numFmtId="0" fontId="4" fillId="18" borderId="11" xfId="52" applyFont="1" applyFill="1" applyBorder="1" applyAlignment="1">
      <alignment vertical="center"/>
      <protection/>
    </xf>
    <xf numFmtId="164" fontId="4" fillId="18" borderId="11" xfId="63" applyFont="1" applyFill="1" applyBorder="1" applyAlignment="1" applyProtection="1">
      <alignment horizontal="center" vertical="center" textRotation="90" wrapText="1"/>
      <protection/>
    </xf>
    <xf numFmtId="164" fontId="4" fillId="18" borderId="11" xfId="63" applyFont="1" applyFill="1" applyBorder="1" applyAlignment="1" applyProtection="1">
      <alignment horizontal="center" vertical="center" textRotation="90"/>
      <protection/>
    </xf>
    <xf numFmtId="49" fontId="4" fillId="18" borderId="12" xfId="63" applyNumberFormat="1" applyFont="1" applyFill="1" applyBorder="1" applyAlignment="1" applyProtection="1">
      <alignment horizontal="center" vertical="center" textRotation="90" wrapText="1"/>
      <protection/>
    </xf>
    <xf numFmtId="164" fontId="4" fillId="18" borderId="12" xfId="63" applyFont="1" applyFill="1" applyBorder="1" applyAlignment="1" applyProtection="1">
      <alignment horizontal="center" vertical="center" textRotation="90" wrapText="1"/>
      <protection/>
    </xf>
    <xf numFmtId="0" fontId="6" fillId="0" borderId="0" xfId="52" applyFont="1">
      <alignment/>
      <protection/>
    </xf>
    <xf numFmtId="0" fontId="7" fillId="0" borderId="12" xfId="52" applyFont="1" applyFill="1" applyBorder="1" applyAlignment="1">
      <alignment horizontal="center" vertical="center"/>
      <protection/>
    </xf>
    <xf numFmtId="1" fontId="7" fillId="0" borderId="12" xfId="52" applyNumberFormat="1" applyFont="1" applyFill="1" applyBorder="1" applyAlignment="1">
      <alignment horizontal="center" vertical="center"/>
      <protection/>
    </xf>
    <xf numFmtId="0" fontId="6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7" fillId="0" borderId="12" xfId="52" applyNumberFormat="1" applyFont="1" applyFill="1" applyBorder="1" applyAlignment="1">
      <alignment horizontal="center" vertical="center"/>
      <protection/>
    </xf>
    <xf numFmtId="0" fontId="12" fillId="18" borderId="12" xfId="52" applyFont="1" applyFill="1" applyBorder="1" applyAlignment="1">
      <alignment vertical="center"/>
      <protection/>
    </xf>
    <xf numFmtId="1" fontId="10" fillId="18" borderId="12" xfId="52" applyNumberFormat="1" applyFont="1" applyFill="1" applyBorder="1" applyAlignment="1">
      <alignment horizontal="center" vertical="center" textRotation="90"/>
      <protection/>
    </xf>
    <xf numFmtId="1" fontId="13" fillId="0" borderId="0" xfId="52" applyNumberFormat="1" applyFont="1" applyFill="1" applyBorder="1" applyAlignment="1">
      <alignment horizontal="center" vertical="center"/>
      <protection/>
    </xf>
    <xf numFmtId="1" fontId="13" fillId="0" borderId="13" xfId="52" applyNumberFormat="1" applyFont="1" applyFill="1" applyBorder="1" applyAlignment="1">
      <alignment horizontal="center" vertical="center"/>
      <protection/>
    </xf>
    <xf numFmtId="1" fontId="14" fillId="0" borderId="12" xfId="52" applyNumberFormat="1" applyFont="1" applyFill="1" applyBorder="1" applyAlignment="1">
      <alignment horizontal="left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0" xfId="52" applyFont="1" applyFill="1">
      <alignment/>
      <protection/>
    </xf>
    <xf numFmtId="0" fontId="16" fillId="0" borderId="0" xfId="52" applyFont="1" applyFill="1">
      <alignment/>
      <protection/>
    </xf>
    <xf numFmtId="0" fontId="7" fillId="0" borderId="0" xfId="52" applyFont="1">
      <alignment/>
      <protection/>
    </xf>
    <xf numFmtId="1" fontId="10" fillId="18" borderId="12" xfId="52" applyNumberFormat="1" applyFont="1" applyFill="1" applyBorder="1" applyAlignment="1">
      <alignment horizontal="center" vertical="center"/>
      <protection/>
    </xf>
    <xf numFmtId="165" fontId="10" fillId="0" borderId="12" xfId="52" applyNumberFormat="1" applyFont="1" applyFill="1" applyBorder="1" applyAlignment="1">
      <alignment horizontal="center" vertical="center"/>
      <protection/>
    </xf>
    <xf numFmtId="0" fontId="6" fillId="18" borderId="12" xfId="52" applyFont="1" applyFill="1" applyBorder="1" applyAlignment="1">
      <alignment vertical="center"/>
      <protection/>
    </xf>
    <xf numFmtId="1" fontId="6" fillId="0" borderId="12" xfId="52" applyNumberFormat="1" applyFont="1" applyFill="1" applyBorder="1" applyAlignment="1">
      <alignment horizontal="left" vertical="center"/>
      <protection/>
    </xf>
    <xf numFmtId="1" fontId="3" fillId="0" borderId="0" xfId="52" applyNumberFormat="1" applyFont="1">
      <alignment/>
      <protection/>
    </xf>
    <xf numFmtId="1" fontId="4" fillId="18" borderId="12" xfId="52" applyNumberFormat="1" applyFont="1" applyFill="1" applyBorder="1" applyAlignment="1">
      <alignment horizontal="center" vertical="center" wrapText="1"/>
      <protection/>
    </xf>
    <xf numFmtId="0" fontId="4" fillId="18" borderId="14" xfId="52" applyFont="1" applyFill="1" applyBorder="1" applyAlignment="1">
      <alignment vertical="center"/>
      <protection/>
    </xf>
    <xf numFmtId="1" fontId="4" fillId="18" borderId="14" xfId="52" applyNumberFormat="1" applyFont="1" applyFill="1" applyBorder="1" applyAlignment="1">
      <alignment horizontal="center" vertical="center" wrapText="1"/>
      <protection/>
    </xf>
    <xf numFmtId="164" fontId="4" fillId="18" borderId="14" xfId="63" applyFont="1" applyFill="1" applyBorder="1" applyAlignment="1" applyProtection="1">
      <alignment horizontal="center" vertical="center" textRotation="90" wrapText="1"/>
      <protection/>
    </xf>
    <xf numFmtId="164" fontId="4" fillId="18" borderId="14" xfId="63" applyFont="1" applyFill="1" applyBorder="1" applyAlignment="1" applyProtection="1">
      <alignment horizontal="center" vertical="center" textRotation="90"/>
      <protection/>
    </xf>
    <xf numFmtId="49" fontId="4" fillId="18" borderId="14" xfId="63" applyNumberFormat="1" applyFont="1" applyFill="1" applyBorder="1" applyAlignment="1" applyProtection="1">
      <alignment horizontal="center" vertical="center" textRotation="90" wrapText="1"/>
      <protection/>
    </xf>
    <xf numFmtId="1" fontId="7" fillId="0" borderId="11" xfId="52" applyNumberFormat="1" applyFont="1" applyFill="1" applyBorder="1" applyAlignment="1">
      <alignment horizontal="center" vertical="center"/>
      <protection/>
    </xf>
    <xf numFmtId="1" fontId="7" fillId="0" borderId="15" xfId="52" applyNumberFormat="1" applyFont="1" applyFill="1" applyBorder="1" applyAlignment="1">
      <alignment horizontal="center" vertical="center"/>
      <protection/>
    </xf>
    <xf numFmtId="1" fontId="7" fillId="0" borderId="0" xfId="52" applyNumberFormat="1" applyFont="1" applyFill="1" applyBorder="1" applyAlignment="1">
      <alignment horizontal="center" vertical="center"/>
      <protection/>
    </xf>
    <xf numFmtId="1" fontId="7" fillId="2" borderId="12" xfId="52" applyNumberFormat="1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1" fontId="7" fillId="0" borderId="16" xfId="52" applyNumberFormat="1" applyFont="1" applyFill="1" applyBorder="1" applyAlignment="1">
      <alignment horizontal="center" vertical="center"/>
      <protection/>
    </xf>
    <xf numFmtId="0" fontId="7" fillId="0" borderId="15" xfId="52" applyNumberFormat="1" applyFont="1" applyFill="1" applyBorder="1" applyAlignment="1">
      <alignment horizontal="center" vertical="center"/>
      <protection/>
    </xf>
    <xf numFmtId="1" fontId="10" fillId="18" borderId="16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left"/>
      <protection/>
    </xf>
    <xf numFmtId="0" fontId="4" fillId="0" borderId="14" xfId="52" applyFont="1" applyFill="1" applyBorder="1" applyAlignment="1">
      <alignment vertical="center"/>
      <protection/>
    </xf>
    <xf numFmtId="0" fontId="12" fillId="0" borderId="12" xfId="52" applyFont="1" applyFill="1" applyBorder="1" applyAlignment="1">
      <alignment vertical="center"/>
      <protection/>
    </xf>
    <xf numFmtId="0" fontId="4" fillId="0" borderId="11" xfId="52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horizontal="right" vertical="center"/>
      <protection/>
    </xf>
    <xf numFmtId="0" fontId="6" fillId="0" borderId="18" xfId="52" applyFont="1" applyFill="1" applyBorder="1" applyAlignment="1">
      <alignment vertical="center"/>
      <protection/>
    </xf>
    <xf numFmtId="0" fontId="10" fillId="18" borderId="12" xfId="52" applyFont="1" applyFill="1" applyBorder="1" applyAlignment="1">
      <alignment horizontal="center" vertical="center"/>
      <protection/>
    </xf>
    <xf numFmtId="0" fontId="6" fillId="18" borderId="12" xfId="52" applyFont="1" applyFill="1" applyBorder="1" applyAlignment="1">
      <alignment horizontal="right" vertical="center"/>
      <protection/>
    </xf>
    <xf numFmtId="1" fontId="7" fillId="0" borderId="19" xfId="52" applyNumberFormat="1" applyFont="1" applyFill="1" applyBorder="1" applyAlignment="1">
      <alignment horizontal="center" vertical="center"/>
      <protection/>
    </xf>
    <xf numFmtId="0" fontId="6" fillId="0" borderId="19" xfId="52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right" vertical="center"/>
      <protection/>
    </xf>
    <xf numFmtId="1" fontId="7" fillId="0" borderId="18" xfId="52" applyNumberFormat="1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5" xfId="0" applyFont="1" applyFill="1" applyBorder="1" applyAlignment="1">
      <alignment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52" applyFont="1" applyFill="1" applyAlignment="1">
      <alignment horizontal="left" vertical="center"/>
      <protection/>
    </xf>
    <xf numFmtId="0" fontId="2" fillId="0" borderId="15" xfId="52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1" fontId="10" fillId="0" borderId="12" xfId="52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/>
    </xf>
    <xf numFmtId="1" fontId="3" fillId="0" borderId="0" xfId="52" applyNumberFormat="1" applyFont="1" applyAlignment="1">
      <alignment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0" xfId="52" applyFont="1" applyAlignment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7" fillId="0" borderId="22" xfId="52" applyNumberFormat="1" applyFont="1" applyFill="1" applyBorder="1" applyAlignment="1">
      <alignment horizontal="center" vertical="center"/>
      <protection/>
    </xf>
    <xf numFmtId="1" fontId="7" fillId="0" borderId="14" xfId="52" applyNumberFormat="1" applyFont="1" applyFill="1" applyBorder="1" applyAlignment="1">
      <alignment horizontal="center" vertical="center"/>
      <protection/>
    </xf>
    <xf numFmtId="1" fontId="6" fillId="0" borderId="0" xfId="52" applyNumberFormat="1" applyFont="1" applyFill="1" applyBorder="1" applyAlignment="1">
      <alignment horizontal="left" vertical="center"/>
      <protection/>
    </xf>
    <xf numFmtId="165" fontId="10" fillId="0" borderId="0" xfId="52" applyNumberFormat="1" applyFont="1" applyFill="1" applyBorder="1" applyAlignment="1">
      <alignment horizontal="center" vertical="center"/>
      <protection/>
    </xf>
    <xf numFmtId="1" fontId="14" fillId="0" borderId="0" xfId="52" applyNumberFormat="1" applyFont="1" applyFill="1" applyBorder="1" applyAlignment="1">
      <alignment horizontal="left" vertical="center"/>
      <protection/>
    </xf>
    <xf numFmtId="0" fontId="7" fillId="0" borderId="16" xfId="52" applyFont="1" applyFill="1" applyBorder="1" applyAlignment="1">
      <alignment horizontal="center" vertical="center"/>
      <protection/>
    </xf>
    <xf numFmtId="1" fontId="7" fillId="0" borderId="15" xfId="0" applyNumberFormat="1" applyFont="1" applyBorder="1" applyAlignment="1">
      <alignment horizontal="center" vertical="center"/>
    </xf>
    <xf numFmtId="0" fontId="2" fillId="0" borderId="23" xfId="52" applyFont="1" applyFill="1" applyBorder="1" applyAlignment="1">
      <alignment horizontal="left" vertical="center"/>
      <protection/>
    </xf>
    <xf numFmtId="0" fontId="0" fillId="0" borderId="0" xfId="52" applyFont="1">
      <alignment/>
      <protection/>
    </xf>
    <xf numFmtId="0" fontId="9" fillId="0" borderId="0" xfId="52" applyFont="1" applyFill="1">
      <alignment/>
      <protection/>
    </xf>
    <xf numFmtId="0" fontId="38" fillId="0" borderId="0" xfId="52" applyFont="1">
      <alignment/>
      <protection/>
    </xf>
    <xf numFmtId="0" fontId="39" fillId="0" borderId="0" xfId="52" applyFont="1" applyFill="1">
      <alignment/>
      <protection/>
    </xf>
    <xf numFmtId="0" fontId="7" fillId="0" borderId="11" xfId="52" applyNumberFormat="1" applyFont="1" applyFill="1" applyBorder="1" applyAlignment="1">
      <alignment horizontal="center" vertical="center"/>
      <protection/>
    </xf>
    <xf numFmtId="1" fontId="17" fillId="0" borderId="0" xfId="52" applyNumberFormat="1" applyFont="1" applyFill="1" applyAlignment="1">
      <alignment vertical="center"/>
      <protection/>
    </xf>
    <xf numFmtId="1" fontId="18" fillId="0" borderId="12" xfId="52" applyNumberFormat="1" applyFont="1" applyFill="1" applyBorder="1" applyAlignment="1">
      <alignment horizontal="center" vertical="center"/>
      <protection/>
    </xf>
    <xf numFmtId="1" fontId="6" fillId="0" borderId="12" xfId="52" applyNumberFormat="1" applyFont="1" applyBorder="1" applyAlignment="1">
      <alignment horizontal="center" vertical="center"/>
      <protection/>
    </xf>
    <xf numFmtId="0" fontId="2" fillId="0" borderId="0" xfId="52" applyFont="1" applyFill="1" applyBorder="1" applyAlignment="1">
      <alignment vertical="center"/>
      <protection/>
    </xf>
    <xf numFmtId="1" fontId="14" fillId="0" borderId="0" xfId="52" applyNumberFormat="1" applyFont="1" applyFill="1" applyBorder="1" applyAlignment="1">
      <alignment horizontal="center" vertical="center"/>
      <protection/>
    </xf>
    <xf numFmtId="9" fontId="18" fillId="0" borderId="0" xfId="52" applyNumberFormat="1" applyFont="1" applyFill="1" applyBorder="1" applyAlignment="1">
      <alignment horizontal="center" vertical="center"/>
      <protection/>
    </xf>
    <xf numFmtId="1" fontId="18" fillId="0" borderId="0" xfId="52" applyNumberFormat="1" applyFont="1" applyFill="1" applyBorder="1" applyAlignment="1">
      <alignment horizontal="center" vertical="center"/>
      <protection/>
    </xf>
    <xf numFmtId="165" fontId="14" fillId="0" borderId="0" xfId="52" applyNumberFormat="1" applyFont="1" applyFill="1" applyBorder="1" applyAlignment="1">
      <alignment horizontal="center" vertical="center"/>
      <protection/>
    </xf>
    <xf numFmtId="0" fontId="19" fillId="0" borderId="0" xfId="52" applyFont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right" vertical="center"/>
      <protection/>
    </xf>
    <xf numFmtId="1" fontId="10" fillId="18" borderId="19" xfId="52" applyNumberFormat="1" applyFont="1" applyFill="1" applyBorder="1" applyAlignment="1">
      <alignment horizontal="center" vertical="center"/>
      <protection/>
    </xf>
    <xf numFmtId="1" fontId="10" fillId="18" borderId="15" xfId="52" applyNumberFormat="1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left" vertical="center"/>
      <protection/>
    </xf>
    <xf numFmtId="1" fontId="10" fillId="0" borderId="0" xfId="52" applyNumberFormat="1" applyFont="1" applyFill="1" applyBorder="1" applyAlignment="1">
      <alignment horizontal="center" vertical="center"/>
      <protection/>
    </xf>
    <xf numFmtId="1" fontId="0" fillId="0" borderId="0" xfId="52" applyNumberFormat="1" applyFont="1" applyAlignment="1">
      <alignment vertical="center"/>
      <protection/>
    </xf>
    <xf numFmtId="1" fontId="0" fillId="0" borderId="0" xfId="52" applyNumberFormat="1" applyFont="1" applyAlignment="1">
      <alignment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24" xfId="52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vertical="center"/>
      <protection/>
    </xf>
    <xf numFmtId="0" fontId="6" fillId="18" borderId="20" xfId="52" applyFont="1" applyFill="1" applyBorder="1" applyAlignment="1">
      <alignment horizontal="right" vertical="center"/>
      <protection/>
    </xf>
    <xf numFmtId="0" fontId="6" fillId="0" borderId="25" xfId="52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1" fontId="6" fillId="0" borderId="0" xfId="52" applyNumberFormat="1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6" fillId="18" borderId="12" xfId="52" applyFont="1" applyFill="1" applyBorder="1" applyAlignment="1">
      <alignment horizontal="left" vertical="center"/>
      <protection/>
    </xf>
    <xf numFmtId="0" fontId="2" fillId="0" borderId="0" xfId="52" applyFont="1" applyBorder="1" applyAlignment="1">
      <alignment vertical="center"/>
      <protection/>
    </xf>
    <xf numFmtId="0" fontId="20" fillId="0" borderId="12" xfId="0" applyFont="1" applyBorder="1" applyAlignment="1">
      <alignment vertical="center"/>
    </xf>
    <xf numFmtId="1" fontId="20" fillId="0" borderId="12" xfId="0" applyNumberFormat="1" applyFont="1" applyBorder="1" applyAlignment="1">
      <alignment horizontal="center" vertical="center"/>
    </xf>
    <xf numFmtId="0" fontId="20" fillId="0" borderId="12" xfId="52" applyFont="1" applyFill="1" applyBorder="1" applyAlignment="1">
      <alignment horizontal="center" vertical="center"/>
      <protection/>
    </xf>
    <xf numFmtId="1" fontId="20" fillId="0" borderId="18" xfId="52" applyNumberFormat="1" applyFont="1" applyFill="1" applyBorder="1" applyAlignment="1">
      <alignment horizontal="center" vertical="center"/>
      <protection/>
    </xf>
    <xf numFmtId="1" fontId="20" fillId="0" borderId="12" xfId="52" applyNumberFormat="1" applyFont="1" applyFill="1" applyBorder="1" applyAlignment="1">
      <alignment horizontal="center" vertical="center"/>
      <protection/>
    </xf>
    <xf numFmtId="0" fontId="20" fillId="0" borderId="12" xfId="52" applyNumberFormat="1" applyFont="1" applyFill="1" applyBorder="1" applyAlignment="1">
      <alignment horizontal="center" vertical="center"/>
      <protection/>
    </xf>
    <xf numFmtId="1" fontId="21" fillId="0" borderId="12" xfId="52" applyNumberFormat="1" applyFont="1" applyFill="1" applyBorder="1" applyAlignment="1">
      <alignment horizontal="center" vertical="center"/>
      <protection/>
    </xf>
    <xf numFmtId="0" fontId="4" fillId="0" borderId="26" xfId="52" applyFont="1" applyFill="1" applyBorder="1" applyAlignment="1">
      <alignment vertical="center"/>
      <protection/>
    </xf>
    <xf numFmtId="1" fontId="4" fillId="18" borderId="0" xfId="52" applyNumberFormat="1" applyFont="1" applyFill="1" applyBorder="1" applyAlignment="1">
      <alignment horizontal="center" vertical="center" wrapText="1"/>
      <protection/>
    </xf>
    <xf numFmtId="164" fontId="4" fillId="18" borderId="0" xfId="63" applyFont="1" applyFill="1" applyBorder="1" applyAlignment="1" applyProtection="1">
      <alignment horizontal="center" vertical="center" textRotation="90" wrapText="1"/>
      <protection/>
    </xf>
    <xf numFmtId="164" fontId="4" fillId="18" borderId="0" xfId="63" applyFont="1" applyFill="1" applyBorder="1" applyAlignment="1" applyProtection="1">
      <alignment horizontal="center" vertical="center" textRotation="90"/>
      <protection/>
    </xf>
    <xf numFmtId="49" fontId="4" fillId="18" borderId="0" xfId="63" applyNumberFormat="1" applyFont="1" applyFill="1" applyBorder="1" applyAlignment="1" applyProtection="1">
      <alignment horizontal="center" vertical="center" textRotation="90" wrapText="1"/>
      <protection/>
    </xf>
    <xf numFmtId="164" fontId="4" fillId="18" borderId="10" xfId="63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>
      <alignment vertical="center"/>
    </xf>
    <xf numFmtId="1" fontId="7" fillId="0" borderId="27" xfId="0" applyNumberFormat="1" applyFont="1" applyBorder="1" applyAlignment="1">
      <alignment horizontal="center" vertical="center"/>
    </xf>
    <xf numFmtId="0" fontId="6" fillId="0" borderId="26" xfId="52" applyFont="1" applyFill="1" applyBorder="1" applyAlignment="1">
      <alignment horizontal="left" vertical="center"/>
      <protection/>
    </xf>
    <xf numFmtId="0" fontId="6" fillId="0" borderId="0" xfId="52" applyFont="1" applyFill="1" applyBorder="1" applyAlignment="1">
      <alignment horizontal="left" vertical="center"/>
      <protection/>
    </xf>
    <xf numFmtId="0" fontId="6" fillId="0" borderId="10" xfId="52" applyFont="1" applyFill="1" applyBorder="1" applyAlignment="1">
      <alignment horizontal="left" vertical="center"/>
      <protection/>
    </xf>
    <xf numFmtId="0" fontId="14" fillId="0" borderId="0" xfId="52" applyFont="1" applyFill="1" applyAlignment="1">
      <alignment horizontal="center" vertical="center"/>
      <protection/>
    </xf>
    <xf numFmtId="1" fontId="14" fillId="0" borderId="0" xfId="52" applyNumberFormat="1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left" vertical="center"/>
      <protection/>
    </xf>
    <xf numFmtId="0" fontId="6" fillId="0" borderId="25" xfId="52" applyFont="1" applyFill="1" applyBorder="1" applyAlignment="1">
      <alignment horizontal="left" vertical="center"/>
      <protection/>
    </xf>
    <xf numFmtId="0" fontId="6" fillId="0" borderId="16" xfId="52" applyFont="1" applyFill="1" applyBorder="1" applyAlignment="1">
      <alignment horizontal="left" vertical="center"/>
      <protection/>
    </xf>
    <xf numFmtId="0" fontId="14" fillId="0" borderId="0" xfId="52" applyFont="1" applyAlignment="1">
      <alignment horizontal="center"/>
      <protection/>
    </xf>
    <xf numFmtId="1" fontId="14" fillId="0" borderId="0" xfId="52" applyNumberFormat="1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/>
      <protection/>
    </xf>
    <xf numFmtId="0" fontId="8" fillId="0" borderId="26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left" vertical="center"/>
      <protection/>
    </xf>
    <xf numFmtId="0" fontId="14" fillId="0" borderId="0" xfId="52" applyFont="1" applyFill="1" applyAlignment="1">
      <alignment horizont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tabSelected="1" view="pageBreakPreview" zoomScale="97" zoomScaleSheetLayoutView="97" zoomScalePageLayoutView="0" workbookViewId="0" topLeftCell="A1">
      <selection activeCell="G28" sqref="G28"/>
    </sheetView>
  </sheetViews>
  <sheetFormatPr defaultColWidth="13.00390625" defaultRowHeight="12.75"/>
  <cols>
    <col min="1" max="1" width="40.7109375" style="1" customWidth="1"/>
    <col min="2" max="2" width="6.28125" style="33" customWidth="1"/>
    <col min="3" max="9" width="6.28125" style="2" customWidth="1"/>
    <col min="10" max="10" width="6.28125" style="3" customWidth="1"/>
    <col min="11" max="16384" width="13.00390625" style="4" customWidth="1"/>
  </cols>
  <sheetData>
    <row r="1" spans="1:10" ht="12.7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48" customHeight="1">
      <c r="A2" s="151" t="s">
        <v>133</v>
      </c>
      <c r="B2" s="151"/>
      <c r="C2" s="151"/>
      <c r="D2" s="151"/>
      <c r="E2" s="151"/>
      <c r="F2" s="151"/>
      <c r="G2" s="151"/>
      <c r="H2" s="151"/>
      <c r="I2" s="151"/>
      <c r="J2" s="151"/>
    </row>
    <row r="3" ht="12.75">
      <c r="J3" s="5"/>
    </row>
    <row r="4" spans="1:10" s="11" customFormat="1" ht="84" customHeight="1">
      <c r="A4" s="35" t="s">
        <v>0</v>
      </c>
      <c r="B4" s="36" t="s">
        <v>1</v>
      </c>
      <c r="C4" s="37" t="s">
        <v>2</v>
      </c>
      <c r="D4" s="37" t="s">
        <v>3</v>
      </c>
      <c r="E4" s="38" t="s">
        <v>4</v>
      </c>
      <c r="F4" s="39" t="s">
        <v>5</v>
      </c>
      <c r="G4" s="39" t="s">
        <v>6</v>
      </c>
      <c r="H4" s="37" t="s">
        <v>7</v>
      </c>
      <c r="I4" s="38" t="s">
        <v>8</v>
      </c>
      <c r="J4" s="38" t="s">
        <v>9</v>
      </c>
    </row>
    <row r="5" spans="1:10" s="11" customFormat="1" ht="12.75" customHeight="1">
      <c r="A5" s="142" t="s">
        <v>20</v>
      </c>
      <c r="B5" s="143"/>
      <c r="C5" s="143"/>
      <c r="D5" s="143"/>
      <c r="E5" s="143"/>
      <c r="F5" s="143"/>
      <c r="G5" s="143"/>
      <c r="H5" s="143"/>
      <c r="I5" s="143"/>
      <c r="J5" s="144"/>
    </row>
    <row r="6" spans="1:10" s="14" customFormat="1" ht="12" customHeight="1">
      <c r="A6" s="81" t="s">
        <v>27</v>
      </c>
      <c r="B6" s="63">
        <v>2</v>
      </c>
      <c r="C6" s="12" t="s">
        <v>11</v>
      </c>
      <c r="D6" s="61">
        <f>SUM(E6:H6)</f>
        <v>30</v>
      </c>
      <c r="E6" s="69"/>
      <c r="F6" s="69"/>
      <c r="G6" s="69">
        <v>30</v>
      </c>
      <c r="H6" s="45"/>
      <c r="I6" s="13">
        <f aca="true" t="shared" si="0" ref="I6:I13">ROUNDUP(E6/15,0)</f>
        <v>0</v>
      </c>
      <c r="J6" s="13">
        <f>ROUNDUP((F6+G6+H6)/15,0)</f>
        <v>2</v>
      </c>
    </row>
    <row r="7" spans="1:10" s="14" customFormat="1" ht="12" customHeight="1">
      <c r="A7" s="81" t="s">
        <v>28</v>
      </c>
      <c r="B7" s="63">
        <v>1</v>
      </c>
      <c r="C7" s="12" t="s">
        <v>11</v>
      </c>
      <c r="D7" s="61">
        <f aca="true" t="shared" si="1" ref="D7:D13">SUM(E7:H7)</f>
        <v>30</v>
      </c>
      <c r="E7" s="116"/>
      <c r="F7" s="116">
        <v>30</v>
      </c>
      <c r="G7" s="116"/>
      <c r="H7" s="13"/>
      <c r="I7" s="13">
        <f t="shared" si="0"/>
        <v>0</v>
      </c>
      <c r="J7" s="13">
        <f aca="true" t="shared" si="2" ref="J7:J13">ROUNDUP((F7+G7+H7)/15,0)</f>
        <v>2</v>
      </c>
    </row>
    <row r="8" spans="1:10" s="14" customFormat="1" ht="12" customHeight="1">
      <c r="A8" s="81" t="s">
        <v>34</v>
      </c>
      <c r="B8" s="63">
        <v>7</v>
      </c>
      <c r="C8" s="12" t="s">
        <v>11</v>
      </c>
      <c r="D8" s="61">
        <f t="shared" si="1"/>
        <v>75</v>
      </c>
      <c r="E8" s="82">
        <v>30</v>
      </c>
      <c r="F8" s="82">
        <v>30</v>
      </c>
      <c r="G8" s="82">
        <v>15</v>
      </c>
      <c r="H8" s="13"/>
      <c r="I8" s="13">
        <f t="shared" si="0"/>
        <v>2</v>
      </c>
      <c r="J8" s="13">
        <f t="shared" si="2"/>
        <v>3</v>
      </c>
    </row>
    <row r="9" spans="1:10" s="15" customFormat="1" ht="12" customHeight="1">
      <c r="A9" s="81" t="s">
        <v>17</v>
      </c>
      <c r="B9" s="64">
        <v>7</v>
      </c>
      <c r="C9" s="12" t="s">
        <v>10</v>
      </c>
      <c r="D9" s="61">
        <f t="shared" si="1"/>
        <v>75</v>
      </c>
      <c r="E9" s="82">
        <v>45</v>
      </c>
      <c r="F9" s="86">
        <v>10</v>
      </c>
      <c r="G9" s="86">
        <v>20</v>
      </c>
      <c r="H9" s="13"/>
      <c r="I9" s="13">
        <f t="shared" si="0"/>
        <v>3</v>
      </c>
      <c r="J9" s="13">
        <f t="shared" si="2"/>
        <v>2</v>
      </c>
    </row>
    <row r="10" spans="1:10" s="15" customFormat="1" ht="12" customHeight="1">
      <c r="A10" s="81" t="s">
        <v>35</v>
      </c>
      <c r="B10" s="64">
        <v>6</v>
      </c>
      <c r="C10" s="12" t="s">
        <v>10</v>
      </c>
      <c r="D10" s="61">
        <f t="shared" si="1"/>
        <v>30</v>
      </c>
      <c r="E10" s="82">
        <v>30</v>
      </c>
      <c r="F10" s="86"/>
      <c r="G10" s="86"/>
      <c r="H10" s="13"/>
      <c r="I10" s="13">
        <f t="shared" si="0"/>
        <v>2</v>
      </c>
      <c r="J10" s="13">
        <f t="shared" si="2"/>
        <v>0</v>
      </c>
    </row>
    <row r="11" spans="1:10" s="14" customFormat="1" ht="12" customHeight="1">
      <c r="A11" s="127" t="s">
        <v>145</v>
      </c>
      <c r="B11" s="128">
        <v>2</v>
      </c>
      <c r="C11" s="129" t="s">
        <v>11</v>
      </c>
      <c r="D11" s="130">
        <f t="shared" si="1"/>
        <v>30</v>
      </c>
      <c r="E11" s="82">
        <v>30</v>
      </c>
      <c r="F11" s="86"/>
      <c r="G11" s="86"/>
      <c r="H11" s="131"/>
      <c r="I11" s="131">
        <f t="shared" si="0"/>
        <v>2</v>
      </c>
      <c r="J11" s="13">
        <f t="shared" si="2"/>
        <v>0</v>
      </c>
    </row>
    <row r="12" spans="1:10" s="16" customFormat="1" ht="12" customHeight="1">
      <c r="A12" s="62" t="s">
        <v>99</v>
      </c>
      <c r="B12" s="68">
        <v>0</v>
      </c>
      <c r="C12" s="12" t="s">
        <v>11</v>
      </c>
      <c r="D12" s="61">
        <f t="shared" si="1"/>
        <v>5</v>
      </c>
      <c r="E12" s="82">
        <v>5</v>
      </c>
      <c r="F12" s="117"/>
      <c r="G12" s="117"/>
      <c r="H12" s="13"/>
      <c r="I12" s="13">
        <f t="shared" si="0"/>
        <v>1</v>
      </c>
      <c r="J12" s="13">
        <f t="shared" si="2"/>
        <v>0</v>
      </c>
    </row>
    <row r="13" spans="1:10" s="14" customFormat="1" ht="12" customHeight="1">
      <c r="A13" s="81" t="s">
        <v>40</v>
      </c>
      <c r="B13" s="63">
        <v>5</v>
      </c>
      <c r="C13" s="12" t="s">
        <v>11</v>
      </c>
      <c r="D13" s="61">
        <f t="shared" si="1"/>
        <v>45</v>
      </c>
      <c r="E13" s="82">
        <v>15</v>
      </c>
      <c r="F13" s="82">
        <v>0</v>
      </c>
      <c r="G13" s="82">
        <v>30</v>
      </c>
      <c r="H13" s="13"/>
      <c r="I13" s="13">
        <f t="shared" si="0"/>
        <v>1</v>
      </c>
      <c r="J13" s="13">
        <f t="shared" si="2"/>
        <v>2</v>
      </c>
    </row>
    <row r="14" spans="1:10" s="15" customFormat="1" ht="12" customHeight="1">
      <c r="A14" s="57" t="s">
        <v>12</v>
      </c>
      <c r="B14" s="29">
        <f>SUM(B6:B13)</f>
        <v>30</v>
      </c>
      <c r="C14" s="56">
        <f>COUNTIF(C6:C13,"e")</f>
        <v>2</v>
      </c>
      <c r="D14" s="29">
        <f aca="true" t="shared" si="3" ref="D14:I14">SUM(D6:D13)</f>
        <v>320</v>
      </c>
      <c r="E14" s="29">
        <f t="shared" si="3"/>
        <v>155</v>
      </c>
      <c r="F14" s="29">
        <f t="shared" si="3"/>
        <v>70</v>
      </c>
      <c r="G14" s="29">
        <f t="shared" si="3"/>
        <v>95</v>
      </c>
      <c r="H14" s="29">
        <f t="shared" si="3"/>
        <v>0</v>
      </c>
      <c r="I14" s="29">
        <f t="shared" si="3"/>
        <v>11</v>
      </c>
      <c r="J14" s="43">
        <f>ROUNDUP((F14+G14+H14)/15,0)</f>
        <v>11</v>
      </c>
    </row>
    <row r="15" spans="1:10" s="15" customFormat="1" ht="12" customHeight="1">
      <c r="A15" s="59" t="s">
        <v>21</v>
      </c>
      <c r="B15" s="118"/>
      <c r="C15" s="118"/>
      <c r="D15" s="118"/>
      <c r="E15" s="118"/>
      <c r="F15" s="118"/>
      <c r="G15" s="118"/>
      <c r="H15" s="118"/>
      <c r="I15" s="118"/>
      <c r="J15" s="119"/>
    </row>
    <row r="16" spans="1:10" s="15" customFormat="1" ht="12" customHeight="1">
      <c r="A16" s="73" t="s">
        <v>29</v>
      </c>
      <c r="B16" s="67">
        <v>2</v>
      </c>
      <c r="C16" s="12" t="s">
        <v>11</v>
      </c>
      <c r="D16" s="13">
        <f>SUM(E16:H16)</f>
        <v>30</v>
      </c>
      <c r="E16" s="13"/>
      <c r="F16" s="13"/>
      <c r="G16" s="18">
        <v>30</v>
      </c>
      <c r="H16" s="13"/>
      <c r="I16" s="13">
        <f aca="true" t="shared" si="4" ref="I16:I23">ROUNDUP(E16/15,0)</f>
        <v>0</v>
      </c>
      <c r="J16" s="13">
        <f aca="true" t="shared" si="5" ref="J16:J45">ROUNDUP((F16+G16+H16)/15,0)</f>
        <v>2</v>
      </c>
    </row>
    <row r="17" spans="1:10" s="96" customFormat="1" ht="12" customHeight="1">
      <c r="A17" s="73" t="s">
        <v>30</v>
      </c>
      <c r="B17" s="67">
        <v>1</v>
      </c>
      <c r="C17" s="12" t="s">
        <v>11</v>
      </c>
      <c r="D17" s="13">
        <f aca="true" t="shared" si="6" ref="D17:D23">SUM(E17:H17)</f>
        <v>15</v>
      </c>
      <c r="E17" s="40"/>
      <c r="F17" s="40">
        <v>15</v>
      </c>
      <c r="G17" s="99"/>
      <c r="H17" s="13"/>
      <c r="I17" s="13">
        <f t="shared" si="4"/>
        <v>0</v>
      </c>
      <c r="J17" s="13">
        <f t="shared" si="5"/>
        <v>1</v>
      </c>
    </row>
    <row r="18" spans="1:10" s="17" customFormat="1" ht="12" customHeight="1">
      <c r="A18" s="81" t="s">
        <v>41</v>
      </c>
      <c r="B18" s="67">
        <v>6</v>
      </c>
      <c r="C18" s="12" t="s">
        <v>10</v>
      </c>
      <c r="D18" s="13">
        <f t="shared" si="6"/>
        <v>60</v>
      </c>
      <c r="E18" s="41">
        <v>30</v>
      </c>
      <c r="F18" s="41">
        <v>20</v>
      </c>
      <c r="G18" s="46">
        <v>10</v>
      </c>
      <c r="H18" s="45"/>
      <c r="I18" s="13">
        <f t="shared" si="4"/>
        <v>2</v>
      </c>
      <c r="J18" s="13">
        <f t="shared" si="5"/>
        <v>2</v>
      </c>
    </row>
    <row r="19" spans="1:10" s="16" customFormat="1" ht="12" customHeight="1">
      <c r="A19" s="81" t="s">
        <v>42</v>
      </c>
      <c r="B19" s="67">
        <v>3</v>
      </c>
      <c r="C19" s="12" t="s">
        <v>11</v>
      </c>
      <c r="D19" s="13">
        <f t="shared" si="6"/>
        <v>30</v>
      </c>
      <c r="E19" s="41">
        <v>15</v>
      </c>
      <c r="F19" s="41"/>
      <c r="G19" s="46">
        <v>15</v>
      </c>
      <c r="H19" s="45"/>
      <c r="I19" s="13">
        <f t="shared" si="4"/>
        <v>1</v>
      </c>
      <c r="J19" s="13">
        <f t="shared" si="5"/>
        <v>1</v>
      </c>
    </row>
    <row r="20" spans="1:10" s="14" customFormat="1" ht="12" customHeight="1">
      <c r="A20" s="62" t="s">
        <v>36</v>
      </c>
      <c r="B20" s="68">
        <v>5</v>
      </c>
      <c r="C20" s="12" t="s">
        <v>11</v>
      </c>
      <c r="D20" s="13">
        <f t="shared" si="6"/>
        <v>45</v>
      </c>
      <c r="E20" s="69">
        <v>15</v>
      </c>
      <c r="F20" s="69">
        <v>10</v>
      </c>
      <c r="G20" s="69">
        <v>20</v>
      </c>
      <c r="H20" s="45"/>
      <c r="I20" s="13">
        <f t="shared" si="4"/>
        <v>1</v>
      </c>
      <c r="J20" s="13">
        <f>ROUNDUP((F20+G20+H20)/15,0)</f>
        <v>2</v>
      </c>
    </row>
    <row r="21" spans="1:10" s="14" customFormat="1" ht="12" customHeight="1">
      <c r="A21" s="62" t="s">
        <v>37</v>
      </c>
      <c r="B21" s="68">
        <v>4</v>
      </c>
      <c r="C21" s="12" t="s">
        <v>11</v>
      </c>
      <c r="D21" s="13">
        <f t="shared" si="6"/>
        <v>45</v>
      </c>
      <c r="E21" s="69">
        <v>15</v>
      </c>
      <c r="F21" s="69">
        <v>10</v>
      </c>
      <c r="G21" s="69">
        <v>20</v>
      </c>
      <c r="H21" s="45"/>
      <c r="I21" s="13">
        <f t="shared" si="4"/>
        <v>1</v>
      </c>
      <c r="J21" s="13">
        <f>ROUNDUP((F21+G21+H21)/15,0)</f>
        <v>2</v>
      </c>
    </row>
    <row r="22" spans="1:10" s="14" customFormat="1" ht="12" customHeight="1">
      <c r="A22" s="62" t="s">
        <v>38</v>
      </c>
      <c r="B22" s="68">
        <v>5</v>
      </c>
      <c r="C22" s="12" t="s">
        <v>10</v>
      </c>
      <c r="D22" s="13">
        <f t="shared" si="6"/>
        <v>45</v>
      </c>
      <c r="E22" s="69">
        <v>15</v>
      </c>
      <c r="F22" s="69">
        <v>10</v>
      </c>
      <c r="G22" s="69">
        <v>20</v>
      </c>
      <c r="H22" s="45"/>
      <c r="I22" s="13">
        <f t="shared" si="4"/>
        <v>1</v>
      </c>
      <c r="J22" s="13">
        <f>ROUNDUP((F22+G22+H22)/15,0)</f>
        <v>2</v>
      </c>
    </row>
    <row r="23" spans="1:10" s="14" customFormat="1" ht="12" customHeight="1">
      <c r="A23" s="62" t="s">
        <v>39</v>
      </c>
      <c r="B23" s="68">
        <v>4</v>
      </c>
      <c r="C23" s="12" t="s">
        <v>11</v>
      </c>
      <c r="D23" s="13">
        <f t="shared" si="6"/>
        <v>45</v>
      </c>
      <c r="E23" s="83">
        <v>15</v>
      </c>
      <c r="F23" s="83">
        <v>10</v>
      </c>
      <c r="G23" s="83">
        <v>20</v>
      </c>
      <c r="H23" s="13"/>
      <c r="I23" s="13">
        <f t="shared" si="4"/>
        <v>1</v>
      </c>
      <c r="J23" s="13">
        <f>ROUNDUP((F23+G23+H23)/15,0)</f>
        <v>2</v>
      </c>
    </row>
    <row r="24" spans="1:10" s="14" customFormat="1" ht="12" customHeight="1">
      <c r="A24" s="120" t="s">
        <v>12</v>
      </c>
      <c r="B24" s="29">
        <f>SUM(B16:B23)</f>
        <v>30</v>
      </c>
      <c r="C24" s="56">
        <f>COUNTIF(C16:C23,"e")</f>
        <v>2</v>
      </c>
      <c r="D24" s="29">
        <f aca="true" t="shared" si="7" ref="D24:J24">SUM(D16:D23)</f>
        <v>315</v>
      </c>
      <c r="E24" s="29">
        <f t="shared" si="7"/>
        <v>105</v>
      </c>
      <c r="F24" s="29">
        <f t="shared" si="7"/>
        <v>75</v>
      </c>
      <c r="G24" s="29">
        <f t="shared" si="7"/>
        <v>135</v>
      </c>
      <c r="H24" s="29">
        <f t="shared" si="7"/>
        <v>0</v>
      </c>
      <c r="I24" s="29">
        <f t="shared" si="7"/>
        <v>7</v>
      </c>
      <c r="J24" s="43">
        <f t="shared" si="7"/>
        <v>14</v>
      </c>
    </row>
    <row r="25" spans="1:10" s="14" customFormat="1" ht="12" customHeight="1">
      <c r="A25" s="55" t="s">
        <v>22</v>
      </c>
      <c r="B25" s="121"/>
      <c r="C25" s="121"/>
      <c r="D25" s="121"/>
      <c r="E25" s="121"/>
      <c r="F25" s="121"/>
      <c r="G25" s="121"/>
      <c r="H25" s="121"/>
      <c r="I25" s="121"/>
      <c r="J25" s="122"/>
    </row>
    <row r="26" spans="1:10" s="15" customFormat="1" ht="12" customHeight="1">
      <c r="A26" s="73" t="s">
        <v>32</v>
      </c>
      <c r="B26" s="67">
        <v>2</v>
      </c>
      <c r="C26" s="12" t="s">
        <v>11</v>
      </c>
      <c r="D26" s="13">
        <f>SUM(E26:H26)</f>
        <v>30</v>
      </c>
      <c r="E26" s="13"/>
      <c r="F26" s="13"/>
      <c r="G26" s="18">
        <v>30</v>
      </c>
      <c r="H26" s="13"/>
      <c r="I26" s="13">
        <f>ROUNDUP(E26/15,0)</f>
        <v>0</v>
      </c>
      <c r="J26" s="13">
        <f>ROUNDUP((F26+G26+H26)/15,0)</f>
        <v>2</v>
      </c>
    </row>
    <row r="27" spans="1:10" s="14" customFormat="1" ht="12" customHeight="1">
      <c r="A27" s="62" t="s">
        <v>43</v>
      </c>
      <c r="B27" s="63">
        <v>3</v>
      </c>
      <c r="C27" s="12" t="s">
        <v>10</v>
      </c>
      <c r="D27" s="13">
        <f aca="true" t="shared" si="8" ref="D27:D33">SUM(E27:H27)</f>
        <v>40</v>
      </c>
      <c r="E27" s="13">
        <v>15</v>
      </c>
      <c r="F27" s="13">
        <v>5</v>
      </c>
      <c r="G27" s="18">
        <v>20</v>
      </c>
      <c r="H27" s="13"/>
      <c r="I27" s="13">
        <f aca="true" t="shared" si="9" ref="I27:I33">ROUNDUP(E27/15,0)</f>
        <v>1</v>
      </c>
      <c r="J27" s="13">
        <f t="shared" si="5"/>
        <v>2</v>
      </c>
    </row>
    <row r="28" spans="1:10" s="14" customFormat="1" ht="12" customHeight="1">
      <c r="A28" s="81" t="s">
        <v>44</v>
      </c>
      <c r="B28" s="63">
        <v>6</v>
      </c>
      <c r="C28" s="12" t="s">
        <v>10</v>
      </c>
      <c r="D28" s="13">
        <f t="shared" si="8"/>
        <v>60</v>
      </c>
      <c r="E28" s="13">
        <v>30</v>
      </c>
      <c r="F28" s="13">
        <v>10</v>
      </c>
      <c r="G28" s="18">
        <v>20</v>
      </c>
      <c r="H28" s="13"/>
      <c r="I28" s="13">
        <f t="shared" si="9"/>
        <v>2</v>
      </c>
      <c r="J28" s="13">
        <f t="shared" si="5"/>
        <v>2</v>
      </c>
    </row>
    <row r="29" spans="1:10" s="14" customFormat="1" ht="12" customHeight="1">
      <c r="A29" s="81" t="s">
        <v>45</v>
      </c>
      <c r="B29" s="63">
        <v>4</v>
      </c>
      <c r="C29" s="12" t="s">
        <v>10</v>
      </c>
      <c r="D29" s="13">
        <f t="shared" si="8"/>
        <v>45</v>
      </c>
      <c r="E29" s="13">
        <v>15</v>
      </c>
      <c r="F29" s="13">
        <v>10</v>
      </c>
      <c r="G29" s="18">
        <v>20</v>
      </c>
      <c r="H29" s="13"/>
      <c r="I29" s="13">
        <f t="shared" si="9"/>
        <v>1</v>
      </c>
      <c r="J29" s="13">
        <f t="shared" si="5"/>
        <v>2</v>
      </c>
    </row>
    <row r="30" spans="1:10" s="14" customFormat="1" ht="12" customHeight="1">
      <c r="A30" s="127" t="s">
        <v>46</v>
      </c>
      <c r="B30" s="63">
        <v>4</v>
      </c>
      <c r="C30" s="129" t="s">
        <v>11</v>
      </c>
      <c r="D30" s="131">
        <f t="shared" si="8"/>
        <v>45</v>
      </c>
      <c r="E30" s="13">
        <v>15</v>
      </c>
      <c r="F30" s="131">
        <v>10</v>
      </c>
      <c r="G30" s="132">
        <v>20</v>
      </c>
      <c r="H30" s="133"/>
      <c r="I30" s="131">
        <f t="shared" si="9"/>
        <v>1</v>
      </c>
      <c r="J30" s="13">
        <f t="shared" si="5"/>
        <v>2</v>
      </c>
    </row>
    <row r="31" spans="1:10" s="14" customFormat="1" ht="12" customHeight="1">
      <c r="A31" s="127" t="s">
        <v>146</v>
      </c>
      <c r="B31" s="63">
        <v>1</v>
      </c>
      <c r="C31" s="129" t="s">
        <v>11</v>
      </c>
      <c r="D31" s="131">
        <f t="shared" si="8"/>
        <v>15</v>
      </c>
      <c r="E31" s="13">
        <v>15</v>
      </c>
      <c r="F31" s="131"/>
      <c r="G31" s="132"/>
      <c r="H31" s="133"/>
      <c r="I31" s="131">
        <f t="shared" si="9"/>
        <v>1</v>
      </c>
      <c r="J31" s="13">
        <f t="shared" si="5"/>
        <v>0</v>
      </c>
    </row>
    <row r="32" spans="1:10" s="14" customFormat="1" ht="12" customHeight="1">
      <c r="A32" s="81" t="s">
        <v>47</v>
      </c>
      <c r="B32" s="63">
        <v>6</v>
      </c>
      <c r="C32" s="12" t="s">
        <v>10</v>
      </c>
      <c r="D32" s="13">
        <f t="shared" si="8"/>
        <v>60</v>
      </c>
      <c r="E32" s="13">
        <v>30</v>
      </c>
      <c r="F32" s="13">
        <v>10</v>
      </c>
      <c r="G32" s="13">
        <v>20</v>
      </c>
      <c r="H32" s="13"/>
      <c r="I32" s="13">
        <f t="shared" si="9"/>
        <v>2</v>
      </c>
      <c r="J32" s="13">
        <f t="shared" si="5"/>
        <v>2</v>
      </c>
    </row>
    <row r="33" spans="1:10" s="14" customFormat="1" ht="12" customHeight="1">
      <c r="A33" s="81" t="s">
        <v>48</v>
      </c>
      <c r="B33" s="63">
        <v>4</v>
      </c>
      <c r="C33" s="12" t="s">
        <v>11</v>
      </c>
      <c r="D33" s="13">
        <f t="shared" si="8"/>
        <v>45</v>
      </c>
      <c r="E33" s="13">
        <v>15</v>
      </c>
      <c r="F33" s="13">
        <v>10</v>
      </c>
      <c r="G33" s="18">
        <v>20</v>
      </c>
      <c r="H33" s="13"/>
      <c r="I33" s="13">
        <f t="shared" si="9"/>
        <v>1</v>
      </c>
      <c r="J33" s="13">
        <f t="shared" si="5"/>
        <v>2</v>
      </c>
    </row>
    <row r="34" spans="1:10" s="14" customFormat="1" ht="12" customHeight="1">
      <c r="A34" s="57" t="s">
        <v>12</v>
      </c>
      <c r="B34" s="29">
        <f>SUM(B26:B33)</f>
        <v>30</v>
      </c>
      <c r="C34" s="56">
        <f>COUNTIF(C26:C33,"e")</f>
        <v>4</v>
      </c>
      <c r="D34" s="29">
        <f>SUM(D26:D33)</f>
        <v>340</v>
      </c>
      <c r="E34" s="29">
        <f>SUM(E26:E33)</f>
        <v>135</v>
      </c>
      <c r="F34" s="29">
        <f>SUM(F26:F33)</f>
        <v>55</v>
      </c>
      <c r="G34" s="29">
        <f>SUM(G26:G33)</f>
        <v>150</v>
      </c>
      <c r="H34" s="29"/>
      <c r="I34" s="29">
        <f>SUM(I26:I33)</f>
        <v>9</v>
      </c>
      <c r="J34" s="29">
        <f>SUM(J26:J33)</f>
        <v>14</v>
      </c>
    </row>
    <row r="35" spans="1:10" s="14" customFormat="1" ht="12" customHeight="1">
      <c r="A35" s="55" t="s">
        <v>23</v>
      </c>
      <c r="B35" s="121"/>
      <c r="C35" s="121"/>
      <c r="D35" s="121"/>
      <c r="E35" s="121"/>
      <c r="F35" s="121"/>
      <c r="G35" s="121"/>
      <c r="H35" s="121"/>
      <c r="I35" s="121"/>
      <c r="J35" s="122"/>
    </row>
    <row r="36" spans="1:10" s="96" customFormat="1" ht="12" customHeight="1">
      <c r="A36" s="73" t="s">
        <v>31</v>
      </c>
      <c r="B36" s="67">
        <v>2</v>
      </c>
      <c r="C36" s="12" t="s">
        <v>10</v>
      </c>
      <c r="D36" s="13">
        <f>SUM(E36:H36)</f>
        <v>15</v>
      </c>
      <c r="E36" s="13"/>
      <c r="F36" s="13"/>
      <c r="G36" s="18">
        <v>15</v>
      </c>
      <c r="H36" s="13"/>
      <c r="I36" s="13">
        <f>ROUNDUP(E36/15,0)</f>
        <v>0</v>
      </c>
      <c r="J36" s="13">
        <f>ROUNDUP((F36+G36+H36)/15,0)</f>
        <v>1</v>
      </c>
    </row>
    <row r="37" spans="1:10" s="14" customFormat="1" ht="12" customHeight="1">
      <c r="A37" s="81" t="s">
        <v>49</v>
      </c>
      <c r="B37" s="63">
        <v>4</v>
      </c>
      <c r="C37" s="12" t="s">
        <v>10</v>
      </c>
      <c r="D37" s="13">
        <f aca="true" t="shared" si="10" ref="D37:D45">SUM(E37:H37)</f>
        <v>45</v>
      </c>
      <c r="E37" s="13">
        <v>15</v>
      </c>
      <c r="F37" s="13">
        <v>10</v>
      </c>
      <c r="G37" s="18">
        <v>20</v>
      </c>
      <c r="H37" s="13"/>
      <c r="I37" s="13">
        <f aca="true" t="shared" si="11" ref="I37:I44">ROUNDUP(E37/15,0)</f>
        <v>1</v>
      </c>
      <c r="J37" s="13">
        <f t="shared" si="5"/>
        <v>2</v>
      </c>
    </row>
    <row r="38" spans="1:10" s="14" customFormat="1" ht="12" customHeight="1">
      <c r="A38" s="81" t="s">
        <v>50</v>
      </c>
      <c r="B38" s="63">
        <v>3</v>
      </c>
      <c r="C38" s="12" t="s">
        <v>11</v>
      </c>
      <c r="D38" s="13">
        <f t="shared" si="10"/>
        <v>45</v>
      </c>
      <c r="E38" s="13">
        <v>15</v>
      </c>
      <c r="F38" s="13">
        <v>10</v>
      </c>
      <c r="G38" s="13">
        <v>20</v>
      </c>
      <c r="H38" s="13"/>
      <c r="I38" s="13">
        <f t="shared" si="11"/>
        <v>1</v>
      </c>
      <c r="J38" s="13">
        <f t="shared" si="5"/>
        <v>2</v>
      </c>
    </row>
    <row r="39" spans="1:10" s="14" customFormat="1" ht="12" customHeight="1">
      <c r="A39" s="81" t="s">
        <v>19</v>
      </c>
      <c r="B39" s="63">
        <v>4</v>
      </c>
      <c r="C39" s="12" t="s">
        <v>11</v>
      </c>
      <c r="D39" s="13">
        <f t="shared" si="10"/>
        <v>45</v>
      </c>
      <c r="E39" s="13">
        <v>15</v>
      </c>
      <c r="F39" s="13">
        <v>10</v>
      </c>
      <c r="G39" s="13">
        <v>20</v>
      </c>
      <c r="H39" s="13"/>
      <c r="I39" s="13">
        <f t="shared" si="11"/>
        <v>1</v>
      </c>
      <c r="J39" s="13">
        <f t="shared" si="5"/>
        <v>2</v>
      </c>
    </row>
    <row r="40" spans="1:10" s="14" customFormat="1" ht="12" customHeight="1">
      <c r="A40" s="81" t="s">
        <v>51</v>
      </c>
      <c r="B40" s="63">
        <v>4</v>
      </c>
      <c r="C40" s="12" t="s">
        <v>10</v>
      </c>
      <c r="D40" s="13">
        <f t="shared" si="10"/>
        <v>45</v>
      </c>
      <c r="E40" s="13">
        <v>15</v>
      </c>
      <c r="F40" s="13">
        <v>10</v>
      </c>
      <c r="G40" s="18">
        <v>20</v>
      </c>
      <c r="H40" s="13"/>
      <c r="I40" s="13">
        <f t="shared" si="11"/>
        <v>1</v>
      </c>
      <c r="J40" s="13">
        <f t="shared" si="5"/>
        <v>2</v>
      </c>
    </row>
    <row r="41" spans="1:10" s="14" customFormat="1" ht="12" customHeight="1">
      <c r="A41" s="81" t="s">
        <v>52</v>
      </c>
      <c r="B41" s="63">
        <v>3</v>
      </c>
      <c r="C41" s="12" t="s">
        <v>11</v>
      </c>
      <c r="D41" s="13">
        <f t="shared" si="10"/>
        <v>45</v>
      </c>
      <c r="E41" s="13">
        <v>15</v>
      </c>
      <c r="F41" s="13">
        <v>10</v>
      </c>
      <c r="G41" s="18">
        <v>20</v>
      </c>
      <c r="H41" s="13"/>
      <c r="I41" s="13">
        <f t="shared" si="11"/>
        <v>1</v>
      </c>
      <c r="J41" s="13">
        <f t="shared" si="5"/>
        <v>2</v>
      </c>
    </row>
    <row r="42" spans="1:10" s="14" customFormat="1" ht="12" customHeight="1">
      <c r="A42" s="81" t="s">
        <v>147</v>
      </c>
      <c r="B42" s="63">
        <v>2</v>
      </c>
      <c r="C42" s="12" t="s">
        <v>11</v>
      </c>
      <c r="D42" s="13">
        <f t="shared" si="10"/>
        <v>30</v>
      </c>
      <c r="E42" s="13">
        <v>30</v>
      </c>
      <c r="F42" s="13"/>
      <c r="G42" s="13"/>
      <c r="H42" s="13"/>
      <c r="I42" s="13">
        <f t="shared" si="11"/>
        <v>2</v>
      </c>
      <c r="J42" s="13">
        <f t="shared" si="5"/>
        <v>0</v>
      </c>
    </row>
    <row r="43" spans="1:10" s="14" customFormat="1" ht="12" customHeight="1">
      <c r="A43" s="81" t="s">
        <v>141</v>
      </c>
      <c r="B43" s="63">
        <v>1</v>
      </c>
      <c r="C43" s="12" t="s">
        <v>11</v>
      </c>
      <c r="D43" s="13">
        <f>SUM(E43:H43)</f>
        <v>15</v>
      </c>
      <c r="E43" s="13">
        <v>15</v>
      </c>
      <c r="F43" s="13"/>
      <c r="G43" s="13"/>
      <c r="H43" s="13"/>
      <c r="I43" s="13">
        <f t="shared" si="11"/>
        <v>1</v>
      </c>
      <c r="J43" s="13">
        <f t="shared" si="5"/>
        <v>0</v>
      </c>
    </row>
    <row r="44" spans="1:10" s="14" customFormat="1" ht="12" customHeight="1">
      <c r="A44" s="81" t="s">
        <v>53</v>
      </c>
      <c r="B44" s="63">
        <v>3</v>
      </c>
      <c r="C44" s="12" t="s">
        <v>11</v>
      </c>
      <c r="D44" s="13">
        <f t="shared" si="10"/>
        <v>45</v>
      </c>
      <c r="E44" s="13">
        <v>15</v>
      </c>
      <c r="F44" s="13">
        <v>10</v>
      </c>
      <c r="G44" s="13">
        <v>20</v>
      </c>
      <c r="H44" s="13"/>
      <c r="I44" s="13">
        <f t="shared" si="11"/>
        <v>1</v>
      </c>
      <c r="J44" s="13">
        <f t="shared" si="5"/>
        <v>2</v>
      </c>
    </row>
    <row r="45" spans="1:10" s="14" customFormat="1" ht="12" customHeight="1">
      <c r="A45" s="81" t="s">
        <v>54</v>
      </c>
      <c r="B45" s="63">
        <v>4</v>
      </c>
      <c r="C45" s="12" t="s">
        <v>10</v>
      </c>
      <c r="D45" s="13">
        <f t="shared" si="10"/>
        <v>45</v>
      </c>
      <c r="E45" s="13">
        <v>15</v>
      </c>
      <c r="F45" s="13">
        <v>10</v>
      </c>
      <c r="G45" s="18">
        <v>20</v>
      </c>
      <c r="H45" s="13"/>
      <c r="I45" s="13">
        <f>ROUNDUP(E45/15,0)</f>
        <v>1</v>
      </c>
      <c r="J45" s="13">
        <f t="shared" si="5"/>
        <v>2</v>
      </c>
    </row>
    <row r="46" spans="1:10" s="15" customFormat="1" ht="12" customHeight="1">
      <c r="A46" s="57" t="s">
        <v>12</v>
      </c>
      <c r="B46" s="29">
        <f>SUM(B36:B45)</f>
        <v>30</v>
      </c>
      <c r="C46" s="56">
        <f>COUNTIF(C36:C45,"e")</f>
        <v>4</v>
      </c>
      <c r="D46" s="29">
        <f aca="true" t="shared" si="12" ref="D46:J46">SUM(D36:D45)</f>
        <v>375</v>
      </c>
      <c r="E46" s="29">
        <f t="shared" si="12"/>
        <v>150</v>
      </c>
      <c r="F46" s="29">
        <f t="shared" si="12"/>
        <v>70</v>
      </c>
      <c r="G46" s="29">
        <f t="shared" si="12"/>
        <v>155</v>
      </c>
      <c r="H46" s="29">
        <f t="shared" si="12"/>
        <v>0</v>
      </c>
      <c r="I46" s="29">
        <f t="shared" si="12"/>
        <v>10</v>
      </c>
      <c r="J46" s="29">
        <f t="shared" si="12"/>
        <v>15</v>
      </c>
    </row>
    <row r="47" spans="1:10" s="14" customFormat="1" ht="12" customHeight="1">
      <c r="A47" s="19" t="s">
        <v>13</v>
      </c>
      <c r="B47" s="74">
        <f>B14+B24+B34+B46</f>
        <v>120</v>
      </c>
      <c r="C47" s="20"/>
      <c r="D47" s="29">
        <f>D14+D24+D34+D46</f>
        <v>1350</v>
      </c>
      <c r="E47" s="29">
        <f>E14+E24+E34+E46</f>
        <v>545</v>
      </c>
      <c r="F47" s="29">
        <f>F14+F24+F34+F46</f>
        <v>270</v>
      </c>
      <c r="G47" s="29">
        <f>G14+G24+G34+G46</f>
        <v>535</v>
      </c>
      <c r="H47" s="29">
        <f>H46+H34+H24+H14</f>
        <v>0</v>
      </c>
      <c r="I47" s="21"/>
      <c r="J47" s="22"/>
    </row>
    <row r="48" spans="1:10" s="25" customFormat="1" ht="13.5">
      <c r="A48" s="23" t="s">
        <v>14</v>
      </c>
      <c r="B48" s="100"/>
      <c r="C48" s="101"/>
      <c r="D48" s="102"/>
      <c r="E48" s="30">
        <f>(E47/D47)*100</f>
        <v>40.370370370370374</v>
      </c>
      <c r="F48" s="30">
        <f>(F47/D47)*100</f>
        <v>20</v>
      </c>
      <c r="G48" s="30">
        <f>(G47/D47)*100</f>
        <v>39.62962962962963</v>
      </c>
      <c r="H48" s="30">
        <f>(H47/D47)*100</f>
        <v>0</v>
      </c>
      <c r="I48" s="44"/>
      <c r="J48" s="44"/>
    </row>
    <row r="49" spans="1:10" s="26" customFormat="1" ht="13.5">
      <c r="A49" s="126"/>
      <c r="B49" s="100"/>
      <c r="C49" s="104"/>
      <c r="D49" s="104"/>
      <c r="E49" s="104"/>
      <c r="F49" s="105"/>
      <c r="G49" s="106"/>
      <c r="H49" s="107"/>
      <c r="I49" s="152"/>
      <c r="J49" s="152"/>
    </row>
    <row r="50" spans="1:10" s="26" customFormat="1" ht="13.5">
      <c r="A50" s="124"/>
      <c r="B50" s="100"/>
      <c r="C50" s="104"/>
      <c r="D50" s="104"/>
      <c r="E50" s="104"/>
      <c r="F50" s="105"/>
      <c r="G50" s="106"/>
      <c r="H50" s="107"/>
      <c r="I50" s="108"/>
      <c r="J50" s="108"/>
    </row>
    <row r="51" spans="1:10" s="26" customFormat="1" ht="13.5">
      <c r="A51" s="124"/>
      <c r="B51" s="100"/>
      <c r="C51" s="104"/>
      <c r="D51" s="104"/>
      <c r="E51" s="104"/>
      <c r="F51" s="105"/>
      <c r="G51" s="106"/>
      <c r="H51" s="107"/>
      <c r="I51" s="108"/>
      <c r="J51" s="108"/>
    </row>
    <row r="52" spans="1:10" s="26" customFormat="1" ht="13.5">
      <c r="A52" s="124"/>
      <c r="B52" s="100"/>
      <c r="C52" s="104"/>
      <c r="D52" s="104"/>
      <c r="E52" s="104"/>
      <c r="F52" s="105"/>
      <c r="G52" s="106"/>
      <c r="H52" s="107"/>
      <c r="I52" s="108"/>
      <c r="J52" s="108"/>
    </row>
    <row r="53" spans="1:10" s="26" customFormat="1" ht="12" customHeight="1">
      <c r="A53" s="124"/>
      <c r="B53" s="100"/>
      <c r="C53" s="104"/>
      <c r="D53" s="104"/>
      <c r="E53" s="104"/>
      <c r="F53" s="105"/>
      <c r="G53" s="106"/>
      <c r="H53" s="107"/>
      <c r="I53" s="108"/>
      <c r="J53" s="108"/>
    </row>
    <row r="54" spans="1:10" s="26" customFormat="1" ht="81.75" customHeight="1">
      <c r="A54" s="6" t="s">
        <v>0</v>
      </c>
      <c r="B54" s="34" t="s">
        <v>1</v>
      </c>
      <c r="C54" s="7" t="s">
        <v>2</v>
      </c>
      <c r="D54" s="7" t="s">
        <v>3</v>
      </c>
      <c r="E54" s="8" t="s">
        <v>4</v>
      </c>
      <c r="F54" s="9" t="s">
        <v>5</v>
      </c>
      <c r="G54" s="9" t="s">
        <v>6</v>
      </c>
      <c r="H54" s="10" t="s">
        <v>7</v>
      </c>
      <c r="I54" s="8" t="s">
        <v>8</v>
      </c>
      <c r="J54" s="8" t="s">
        <v>9</v>
      </c>
    </row>
    <row r="55" spans="1:10" s="26" customFormat="1" ht="14.25" customHeight="1">
      <c r="A55" s="147" t="s">
        <v>24</v>
      </c>
      <c r="B55" s="148"/>
      <c r="C55" s="148"/>
      <c r="D55" s="148"/>
      <c r="E55" s="148"/>
      <c r="F55" s="148"/>
      <c r="G55" s="148"/>
      <c r="H55" s="148"/>
      <c r="I55" s="148"/>
      <c r="J55" s="149"/>
    </row>
    <row r="56" spans="1:10" s="26" customFormat="1" ht="12" customHeight="1">
      <c r="A56" s="81" t="s">
        <v>55</v>
      </c>
      <c r="B56" s="63">
        <v>4</v>
      </c>
      <c r="C56" s="12" t="s">
        <v>10</v>
      </c>
      <c r="D56" s="13">
        <f>SUM(E56:H56)</f>
        <v>45</v>
      </c>
      <c r="E56" s="13">
        <v>15</v>
      </c>
      <c r="F56" s="13">
        <v>10</v>
      </c>
      <c r="G56" s="18">
        <v>20</v>
      </c>
      <c r="H56" s="13"/>
      <c r="I56" s="13">
        <f aca="true" t="shared" si="13" ref="I56:I64">ROUNDUP(E56/15,0)</f>
        <v>1</v>
      </c>
      <c r="J56" s="13">
        <f aca="true" t="shared" si="14" ref="J56:J84">ROUNDUP((F56+G56+H56)/15,0)</f>
        <v>2</v>
      </c>
    </row>
    <row r="57" spans="1:10" s="26" customFormat="1" ht="12" customHeight="1">
      <c r="A57" s="81" t="s">
        <v>56</v>
      </c>
      <c r="B57" s="63">
        <v>3</v>
      </c>
      <c r="C57" s="12" t="s">
        <v>11</v>
      </c>
      <c r="D57" s="13">
        <f aca="true" t="shared" si="15" ref="D57:D64">SUM(E57:H57)</f>
        <v>45</v>
      </c>
      <c r="E57" s="13">
        <v>15</v>
      </c>
      <c r="F57" s="13">
        <v>10</v>
      </c>
      <c r="G57" s="18">
        <v>20</v>
      </c>
      <c r="H57" s="13"/>
      <c r="I57" s="13">
        <f t="shared" si="13"/>
        <v>1</v>
      </c>
      <c r="J57" s="13">
        <f t="shared" si="14"/>
        <v>2</v>
      </c>
    </row>
    <row r="58" spans="1:10" s="26" customFormat="1" ht="12" customHeight="1">
      <c r="A58" s="81" t="s">
        <v>57</v>
      </c>
      <c r="B58" s="63">
        <v>3</v>
      </c>
      <c r="C58" s="12" t="s">
        <v>11</v>
      </c>
      <c r="D58" s="13">
        <f t="shared" si="15"/>
        <v>45</v>
      </c>
      <c r="E58" s="13">
        <v>15</v>
      </c>
      <c r="F58" s="13">
        <v>10</v>
      </c>
      <c r="G58" s="18">
        <v>20</v>
      </c>
      <c r="H58" s="13"/>
      <c r="I58" s="13">
        <f t="shared" si="13"/>
        <v>1</v>
      </c>
      <c r="J58" s="13">
        <f t="shared" si="14"/>
        <v>2</v>
      </c>
    </row>
    <row r="59" spans="1:10" s="26" customFormat="1" ht="12" customHeight="1">
      <c r="A59" s="62" t="s">
        <v>102</v>
      </c>
      <c r="B59" s="63">
        <v>3</v>
      </c>
      <c r="C59" s="12" t="s">
        <v>11</v>
      </c>
      <c r="D59" s="13">
        <f t="shared" si="15"/>
        <v>30</v>
      </c>
      <c r="E59" s="12">
        <v>15</v>
      </c>
      <c r="F59" s="12">
        <v>5</v>
      </c>
      <c r="G59" s="12">
        <v>10</v>
      </c>
      <c r="H59" s="13"/>
      <c r="I59" s="13">
        <f t="shared" si="13"/>
        <v>1</v>
      </c>
      <c r="J59" s="13">
        <f t="shared" si="14"/>
        <v>1</v>
      </c>
    </row>
    <row r="60" spans="1:10" s="27" customFormat="1" ht="12" customHeight="1">
      <c r="A60" s="81" t="s">
        <v>58</v>
      </c>
      <c r="B60" s="63">
        <v>4</v>
      </c>
      <c r="C60" s="12" t="s">
        <v>10</v>
      </c>
      <c r="D60" s="13">
        <f t="shared" si="15"/>
        <v>45</v>
      </c>
      <c r="E60" s="13">
        <v>15</v>
      </c>
      <c r="F60" s="13">
        <v>10</v>
      </c>
      <c r="G60" s="18">
        <v>20</v>
      </c>
      <c r="H60" s="13"/>
      <c r="I60" s="13">
        <f t="shared" si="13"/>
        <v>1</v>
      </c>
      <c r="J60" s="13">
        <f t="shared" si="14"/>
        <v>2</v>
      </c>
    </row>
    <row r="61" spans="1:10" s="26" customFormat="1" ht="12" customHeight="1">
      <c r="A61" s="81" t="s">
        <v>59</v>
      </c>
      <c r="B61" s="63">
        <v>4</v>
      </c>
      <c r="C61" s="12" t="s">
        <v>10</v>
      </c>
      <c r="D61" s="13">
        <f t="shared" si="15"/>
        <v>45</v>
      </c>
      <c r="E61" s="13">
        <v>15</v>
      </c>
      <c r="F61" s="13">
        <v>10</v>
      </c>
      <c r="G61" s="13">
        <v>20</v>
      </c>
      <c r="H61" s="13"/>
      <c r="I61" s="13">
        <f t="shared" si="13"/>
        <v>1</v>
      </c>
      <c r="J61" s="13">
        <f t="shared" si="14"/>
        <v>2</v>
      </c>
    </row>
    <row r="62" spans="1:10" s="26" customFormat="1" ht="12" customHeight="1">
      <c r="A62" s="81" t="s">
        <v>60</v>
      </c>
      <c r="B62" s="63">
        <v>3</v>
      </c>
      <c r="C62" s="12" t="s">
        <v>11</v>
      </c>
      <c r="D62" s="13">
        <f t="shared" si="15"/>
        <v>45</v>
      </c>
      <c r="E62" s="13">
        <v>15</v>
      </c>
      <c r="F62" s="13">
        <v>10</v>
      </c>
      <c r="G62" s="18">
        <v>20</v>
      </c>
      <c r="H62" s="13"/>
      <c r="I62" s="13">
        <f t="shared" si="13"/>
        <v>1</v>
      </c>
      <c r="J62" s="13">
        <f t="shared" si="14"/>
        <v>2</v>
      </c>
    </row>
    <row r="63" spans="1:10" ht="12.75">
      <c r="A63" s="84" t="s">
        <v>61</v>
      </c>
      <c r="B63" s="63">
        <v>3</v>
      </c>
      <c r="C63" s="12" t="s">
        <v>11</v>
      </c>
      <c r="D63" s="13">
        <f t="shared" si="15"/>
        <v>45</v>
      </c>
      <c r="E63" s="13">
        <v>15</v>
      </c>
      <c r="F63" s="13">
        <v>10</v>
      </c>
      <c r="G63" s="18">
        <v>20</v>
      </c>
      <c r="H63" s="13"/>
      <c r="I63" s="13">
        <f>ROUNDUP(E63/15,0)</f>
        <v>1</v>
      </c>
      <c r="J63" s="13">
        <f>ROUNDUP((F63+G63+H63)/15,0)</f>
        <v>2</v>
      </c>
    </row>
    <row r="64" spans="1:10" s="26" customFormat="1" ht="12" customHeight="1">
      <c r="A64" s="81" t="s">
        <v>62</v>
      </c>
      <c r="B64" s="63">
        <v>3</v>
      </c>
      <c r="C64" s="12" t="s">
        <v>11</v>
      </c>
      <c r="D64" s="13">
        <f t="shared" si="15"/>
        <v>45</v>
      </c>
      <c r="E64" s="13">
        <v>15</v>
      </c>
      <c r="F64" s="13">
        <v>10</v>
      </c>
      <c r="G64" s="18">
        <v>20</v>
      </c>
      <c r="H64" s="13"/>
      <c r="I64" s="13">
        <f t="shared" si="13"/>
        <v>1</v>
      </c>
      <c r="J64" s="13">
        <f t="shared" si="14"/>
        <v>2</v>
      </c>
    </row>
    <row r="65" spans="1:10" s="26" customFormat="1" ht="12" customHeight="1">
      <c r="A65" s="57" t="s">
        <v>12</v>
      </c>
      <c r="B65" s="29">
        <f>SUM(B56:B64)</f>
        <v>30</v>
      </c>
      <c r="C65" s="56">
        <f>COUNTIF(C54:C64,"e")</f>
        <v>3</v>
      </c>
      <c r="D65" s="29">
        <f>SUM(D56:D64)</f>
        <v>390</v>
      </c>
      <c r="E65" s="29">
        <f aca="true" t="shared" si="16" ref="E65:J65">SUM(E56:E64)</f>
        <v>135</v>
      </c>
      <c r="F65" s="29">
        <f>SUM(F56:F64)</f>
        <v>85</v>
      </c>
      <c r="G65" s="29">
        <f t="shared" si="16"/>
        <v>170</v>
      </c>
      <c r="H65" s="29">
        <f t="shared" si="16"/>
        <v>0</v>
      </c>
      <c r="I65" s="29">
        <f t="shared" si="16"/>
        <v>9</v>
      </c>
      <c r="J65" s="29">
        <f t="shared" si="16"/>
        <v>17</v>
      </c>
    </row>
    <row r="66" spans="1:10" s="26" customFormat="1" ht="12" customHeight="1">
      <c r="A66" s="147" t="s">
        <v>25</v>
      </c>
      <c r="B66" s="148"/>
      <c r="C66" s="148"/>
      <c r="D66" s="148"/>
      <c r="E66" s="148"/>
      <c r="F66" s="148"/>
      <c r="G66" s="148"/>
      <c r="H66" s="148"/>
      <c r="I66" s="148"/>
      <c r="J66" s="149"/>
    </row>
    <row r="67" spans="1:10" s="27" customFormat="1" ht="12" customHeight="1">
      <c r="A67" s="81" t="s">
        <v>63</v>
      </c>
      <c r="B67" s="63">
        <v>3</v>
      </c>
      <c r="C67" s="12" t="s">
        <v>11</v>
      </c>
      <c r="D67" s="13">
        <f aca="true" t="shared" si="17" ref="D67:D77">SUM(E67:H67)</f>
        <v>45</v>
      </c>
      <c r="E67" s="13">
        <v>15</v>
      </c>
      <c r="F67" s="13">
        <v>10</v>
      </c>
      <c r="G67" s="18">
        <v>20</v>
      </c>
      <c r="H67" s="13"/>
      <c r="I67" s="13">
        <f aca="true" t="shared" si="18" ref="I67:I77">ROUNDUP(E67/15,0)</f>
        <v>1</v>
      </c>
      <c r="J67" s="13">
        <f t="shared" si="14"/>
        <v>2</v>
      </c>
    </row>
    <row r="68" spans="1:10" s="26" customFormat="1" ht="12" customHeight="1">
      <c r="A68" s="81" t="s">
        <v>64</v>
      </c>
      <c r="B68" s="63">
        <v>3</v>
      </c>
      <c r="C68" s="12" t="s">
        <v>11</v>
      </c>
      <c r="D68" s="13">
        <f t="shared" si="17"/>
        <v>45</v>
      </c>
      <c r="E68" s="13">
        <v>15</v>
      </c>
      <c r="F68" s="13">
        <v>10</v>
      </c>
      <c r="G68" s="18">
        <v>20</v>
      </c>
      <c r="H68" s="13"/>
      <c r="I68" s="13">
        <f>ROUNDUP(E68/15,0)</f>
        <v>1</v>
      </c>
      <c r="J68" s="13">
        <f>ROUNDUP((F68+G68+H68)/15,0)</f>
        <v>2</v>
      </c>
    </row>
    <row r="69" spans="1:10" s="27" customFormat="1" ht="12" customHeight="1">
      <c r="A69" s="81" t="s">
        <v>65</v>
      </c>
      <c r="B69" s="63">
        <v>3</v>
      </c>
      <c r="C69" s="12" t="s">
        <v>10</v>
      </c>
      <c r="D69" s="13">
        <f t="shared" si="17"/>
        <v>45</v>
      </c>
      <c r="E69" s="13">
        <v>15</v>
      </c>
      <c r="F69" s="13">
        <v>10</v>
      </c>
      <c r="G69" s="18">
        <v>20</v>
      </c>
      <c r="H69" s="13"/>
      <c r="I69" s="13">
        <f>ROUNDUP(E69/15,0)</f>
        <v>1</v>
      </c>
      <c r="J69" s="13">
        <f>ROUNDUP((F69+G69+H69)/15,0)</f>
        <v>2</v>
      </c>
    </row>
    <row r="70" spans="1:10" s="28" customFormat="1" ht="12.75">
      <c r="A70" s="81" t="s">
        <v>66</v>
      </c>
      <c r="B70" s="63">
        <v>3</v>
      </c>
      <c r="C70" s="12" t="s">
        <v>11</v>
      </c>
      <c r="D70" s="13">
        <f t="shared" si="17"/>
        <v>45</v>
      </c>
      <c r="E70" s="13">
        <v>15</v>
      </c>
      <c r="F70" s="13">
        <v>10</v>
      </c>
      <c r="G70" s="18">
        <v>20</v>
      </c>
      <c r="H70" s="13"/>
      <c r="I70" s="13">
        <f t="shared" si="18"/>
        <v>1</v>
      </c>
      <c r="J70" s="13">
        <f t="shared" si="14"/>
        <v>2</v>
      </c>
    </row>
    <row r="71" spans="1:10" s="28" customFormat="1" ht="12.75">
      <c r="A71" s="81" t="s">
        <v>67</v>
      </c>
      <c r="B71" s="63">
        <v>3</v>
      </c>
      <c r="C71" s="12" t="s">
        <v>10</v>
      </c>
      <c r="D71" s="13">
        <f t="shared" si="17"/>
        <v>45</v>
      </c>
      <c r="E71" s="13">
        <v>15</v>
      </c>
      <c r="F71" s="13">
        <v>10</v>
      </c>
      <c r="G71" s="13">
        <v>20</v>
      </c>
      <c r="H71" s="13"/>
      <c r="I71" s="13">
        <f t="shared" si="18"/>
        <v>1</v>
      </c>
      <c r="J71" s="13">
        <f t="shared" si="14"/>
        <v>2</v>
      </c>
    </row>
    <row r="72" spans="1:10" s="28" customFormat="1" ht="12.75">
      <c r="A72" s="81" t="s">
        <v>68</v>
      </c>
      <c r="B72" s="63">
        <v>2</v>
      </c>
      <c r="C72" s="12" t="s">
        <v>11</v>
      </c>
      <c r="D72" s="13">
        <f t="shared" si="17"/>
        <v>45</v>
      </c>
      <c r="E72" s="13">
        <v>30</v>
      </c>
      <c r="F72" s="13">
        <v>5</v>
      </c>
      <c r="G72" s="13">
        <v>10</v>
      </c>
      <c r="H72" s="13"/>
      <c r="I72" s="13">
        <f t="shared" si="18"/>
        <v>2</v>
      </c>
      <c r="J72" s="13">
        <f t="shared" si="14"/>
        <v>1</v>
      </c>
    </row>
    <row r="73" spans="1:10" s="28" customFormat="1" ht="12.75">
      <c r="A73" s="81" t="s">
        <v>69</v>
      </c>
      <c r="B73" s="63">
        <v>2</v>
      </c>
      <c r="C73" s="12" t="s">
        <v>11</v>
      </c>
      <c r="D73" s="13">
        <f t="shared" si="17"/>
        <v>30</v>
      </c>
      <c r="E73" s="13">
        <v>15</v>
      </c>
      <c r="F73" s="13">
        <v>5</v>
      </c>
      <c r="G73" s="18">
        <v>10</v>
      </c>
      <c r="H73" s="13"/>
      <c r="I73" s="13">
        <f t="shared" si="18"/>
        <v>1</v>
      </c>
      <c r="J73" s="13">
        <f t="shared" si="14"/>
        <v>1</v>
      </c>
    </row>
    <row r="74" spans="1:10" s="28" customFormat="1" ht="12.75">
      <c r="A74" s="81" t="s">
        <v>70</v>
      </c>
      <c r="B74" s="63">
        <v>2</v>
      </c>
      <c r="C74" s="12" t="s">
        <v>11</v>
      </c>
      <c r="D74" s="13">
        <f t="shared" si="17"/>
        <v>45</v>
      </c>
      <c r="E74" s="13">
        <v>30</v>
      </c>
      <c r="F74" s="13">
        <v>5</v>
      </c>
      <c r="G74" s="18">
        <v>10</v>
      </c>
      <c r="H74" s="13"/>
      <c r="I74" s="13">
        <f t="shared" si="18"/>
        <v>2</v>
      </c>
      <c r="J74" s="13">
        <f t="shared" si="14"/>
        <v>1</v>
      </c>
    </row>
    <row r="75" spans="1:10" s="28" customFormat="1" ht="12.75">
      <c r="A75" s="81" t="s">
        <v>71</v>
      </c>
      <c r="B75" s="63">
        <v>3</v>
      </c>
      <c r="C75" s="12" t="s">
        <v>10</v>
      </c>
      <c r="D75" s="13">
        <f t="shared" si="17"/>
        <v>45</v>
      </c>
      <c r="E75" s="13">
        <v>15</v>
      </c>
      <c r="F75" s="13">
        <v>10</v>
      </c>
      <c r="G75" s="18">
        <v>20</v>
      </c>
      <c r="H75" s="13"/>
      <c r="I75" s="13">
        <f t="shared" si="18"/>
        <v>1</v>
      </c>
      <c r="J75" s="13">
        <f t="shared" si="14"/>
        <v>2</v>
      </c>
    </row>
    <row r="76" spans="1:10" s="28" customFormat="1" ht="12.75">
      <c r="A76" s="81" t="s">
        <v>86</v>
      </c>
      <c r="B76" s="63">
        <v>5</v>
      </c>
      <c r="C76" s="12" t="s">
        <v>10</v>
      </c>
      <c r="D76" s="13">
        <f t="shared" si="17"/>
        <v>0</v>
      </c>
      <c r="E76" s="13"/>
      <c r="F76" s="13"/>
      <c r="G76" s="18"/>
      <c r="H76" s="13"/>
      <c r="I76" s="13">
        <f t="shared" si="18"/>
        <v>0</v>
      </c>
      <c r="J76" s="13">
        <f t="shared" si="14"/>
        <v>0</v>
      </c>
    </row>
    <row r="77" spans="1:10" s="28" customFormat="1" ht="12.75">
      <c r="A77" s="81" t="s">
        <v>88</v>
      </c>
      <c r="B77" s="63">
        <v>1</v>
      </c>
      <c r="C77" s="12" t="s">
        <v>11</v>
      </c>
      <c r="D77" s="13">
        <f t="shared" si="17"/>
        <v>15</v>
      </c>
      <c r="E77" s="13"/>
      <c r="F77" s="13"/>
      <c r="G77" s="18">
        <v>15</v>
      </c>
      <c r="H77" s="13"/>
      <c r="I77" s="13">
        <f t="shared" si="18"/>
        <v>0</v>
      </c>
      <c r="J77" s="13">
        <f t="shared" si="14"/>
        <v>1</v>
      </c>
    </row>
    <row r="78" spans="1:10" s="28" customFormat="1" ht="13.5">
      <c r="A78" s="57" t="s">
        <v>12</v>
      </c>
      <c r="B78" s="29">
        <f>SUM(B67:B77)</f>
        <v>30</v>
      </c>
      <c r="C78" s="56">
        <f>COUNTIF(C67:C77,"e")</f>
        <v>4</v>
      </c>
      <c r="D78" s="29">
        <f aca="true" t="shared" si="19" ref="D78:I78">SUM(D67:D77)</f>
        <v>405</v>
      </c>
      <c r="E78" s="29">
        <f t="shared" si="19"/>
        <v>165</v>
      </c>
      <c r="F78" s="29">
        <f t="shared" si="19"/>
        <v>75</v>
      </c>
      <c r="G78" s="29">
        <f t="shared" si="19"/>
        <v>165</v>
      </c>
      <c r="H78" s="29">
        <f t="shared" si="19"/>
        <v>0</v>
      </c>
      <c r="I78" s="29">
        <f t="shared" si="19"/>
        <v>11</v>
      </c>
      <c r="J78" s="13">
        <f>ROUNDUP((F78+G78+H78)/15,0)</f>
        <v>16</v>
      </c>
    </row>
    <row r="79" spans="1:10" s="28" customFormat="1" ht="13.5">
      <c r="A79" s="147" t="s">
        <v>26</v>
      </c>
      <c r="B79" s="148"/>
      <c r="C79" s="148"/>
      <c r="D79" s="148"/>
      <c r="E79" s="148"/>
      <c r="F79" s="148"/>
      <c r="G79" s="148"/>
      <c r="H79" s="148"/>
      <c r="I79" s="148"/>
      <c r="J79" s="149"/>
    </row>
    <row r="80" spans="1:10" s="28" customFormat="1" ht="12.75">
      <c r="A80" s="81" t="s">
        <v>72</v>
      </c>
      <c r="B80" s="63">
        <v>4</v>
      </c>
      <c r="C80" s="12" t="s">
        <v>10</v>
      </c>
      <c r="D80" s="13">
        <f>SUM(E80:H80)</f>
        <v>45</v>
      </c>
      <c r="E80" s="13">
        <v>15</v>
      </c>
      <c r="F80" s="13">
        <v>10</v>
      </c>
      <c r="G80" s="18">
        <v>20</v>
      </c>
      <c r="H80" s="13"/>
      <c r="I80" s="13">
        <f aca="true" t="shared" si="20" ref="I80:I87">ROUNDUP(E80/15,0)</f>
        <v>1</v>
      </c>
      <c r="J80" s="13">
        <f t="shared" si="14"/>
        <v>2</v>
      </c>
    </row>
    <row r="81" spans="1:10" s="28" customFormat="1" ht="12.75">
      <c r="A81" s="81" t="s">
        <v>73</v>
      </c>
      <c r="B81" s="63">
        <v>2</v>
      </c>
      <c r="C81" s="12" t="s">
        <v>11</v>
      </c>
      <c r="D81" s="13">
        <f aca="true" t="shared" si="21" ref="D81:D87">SUM(E81:H81)</f>
        <v>30</v>
      </c>
      <c r="E81" s="13">
        <v>30</v>
      </c>
      <c r="F81" s="13"/>
      <c r="G81" s="18"/>
      <c r="H81" s="13"/>
      <c r="I81" s="13">
        <f t="shared" si="20"/>
        <v>2</v>
      </c>
      <c r="J81" s="13">
        <f t="shared" si="14"/>
        <v>0</v>
      </c>
    </row>
    <row r="82" spans="1:10" s="28" customFormat="1" ht="12.75">
      <c r="A82" s="81" t="s">
        <v>74</v>
      </c>
      <c r="B82" s="63">
        <v>4</v>
      </c>
      <c r="C82" s="12" t="s">
        <v>11</v>
      </c>
      <c r="D82" s="13">
        <f t="shared" si="21"/>
        <v>45</v>
      </c>
      <c r="E82" s="13">
        <v>15</v>
      </c>
      <c r="F82" s="13">
        <v>10</v>
      </c>
      <c r="G82" s="18">
        <v>20</v>
      </c>
      <c r="H82" s="13"/>
      <c r="I82" s="13">
        <f t="shared" si="20"/>
        <v>1</v>
      </c>
      <c r="J82" s="13">
        <f t="shared" si="14"/>
        <v>2</v>
      </c>
    </row>
    <row r="83" spans="1:10" s="28" customFormat="1" ht="12.75">
      <c r="A83" s="81" t="s">
        <v>75</v>
      </c>
      <c r="B83" s="63">
        <v>2</v>
      </c>
      <c r="C83" s="12" t="s">
        <v>11</v>
      </c>
      <c r="D83" s="13">
        <f t="shared" si="21"/>
        <v>30</v>
      </c>
      <c r="E83" s="13">
        <v>15</v>
      </c>
      <c r="F83" s="13">
        <v>5</v>
      </c>
      <c r="G83" s="13">
        <v>10</v>
      </c>
      <c r="H83" s="13"/>
      <c r="I83" s="13">
        <f t="shared" si="20"/>
        <v>1</v>
      </c>
      <c r="J83" s="13">
        <f t="shared" si="14"/>
        <v>1</v>
      </c>
    </row>
    <row r="84" spans="1:10" s="28" customFormat="1" ht="12.75">
      <c r="A84" s="81" t="s">
        <v>76</v>
      </c>
      <c r="B84" s="63">
        <v>4</v>
      </c>
      <c r="C84" s="12" t="s">
        <v>11</v>
      </c>
      <c r="D84" s="13">
        <f t="shared" si="21"/>
        <v>45</v>
      </c>
      <c r="E84" s="13">
        <v>15</v>
      </c>
      <c r="F84" s="13">
        <v>10</v>
      </c>
      <c r="G84" s="13">
        <v>20</v>
      </c>
      <c r="H84" s="13"/>
      <c r="I84" s="40">
        <f t="shared" si="20"/>
        <v>1</v>
      </c>
      <c r="J84" s="40">
        <f t="shared" si="14"/>
        <v>2</v>
      </c>
    </row>
    <row r="85" spans="1:10" s="28" customFormat="1" ht="12.75">
      <c r="A85" s="81" t="s">
        <v>104</v>
      </c>
      <c r="B85" s="63">
        <v>2</v>
      </c>
      <c r="C85" s="12" t="s">
        <v>11</v>
      </c>
      <c r="D85" s="13">
        <f t="shared" si="21"/>
        <v>30</v>
      </c>
      <c r="E85" s="13">
        <v>30</v>
      </c>
      <c r="F85" s="13"/>
      <c r="G85" s="13"/>
      <c r="H85" s="58"/>
      <c r="I85" s="40">
        <f t="shared" si="20"/>
        <v>2</v>
      </c>
      <c r="J85" s="40">
        <f>ROUNDUP((F85+G85+H85)/15,0)</f>
        <v>0</v>
      </c>
    </row>
    <row r="86" spans="1:10" s="28" customFormat="1" ht="12.75">
      <c r="A86" s="81" t="s">
        <v>87</v>
      </c>
      <c r="B86" s="63">
        <v>2</v>
      </c>
      <c r="C86" s="12" t="s">
        <v>11</v>
      </c>
      <c r="D86" s="13">
        <f t="shared" si="21"/>
        <v>30</v>
      </c>
      <c r="E86" s="13"/>
      <c r="F86" s="13"/>
      <c r="G86" s="13">
        <v>30</v>
      </c>
      <c r="H86" s="58"/>
      <c r="I86" s="40">
        <f t="shared" si="20"/>
        <v>0</v>
      </c>
      <c r="J86" s="40">
        <f>ROUNDUP((F86+G86+H86)/15,0)</f>
        <v>2</v>
      </c>
    </row>
    <row r="87" spans="1:10" s="28" customFormat="1" ht="12.75">
      <c r="A87" s="81" t="s">
        <v>77</v>
      </c>
      <c r="B87" s="63">
        <v>10</v>
      </c>
      <c r="C87" s="12" t="s">
        <v>10</v>
      </c>
      <c r="D87" s="13">
        <f t="shared" si="21"/>
        <v>0</v>
      </c>
      <c r="E87" s="13"/>
      <c r="F87" s="13"/>
      <c r="G87" s="13"/>
      <c r="H87" s="58"/>
      <c r="I87" s="40">
        <f t="shared" si="20"/>
        <v>0</v>
      </c>
      <c r="J87" s="40">
        <f>ROUNDUP((F87+G87+H87)/15,0)</f>
        <v>0</v>
      </c>
    </row>
    <row r="88" spans="1:10" ht="13.5">
      <c r="A88" s="57" t="s">
        <v>12</v>
      </c>
      <c r="B88" s="29">
        <f>SUM(B80:B87)</f>
        <v>30</v>
      </c>
      <c r="C88" s="56">
        <f>COUNTIF(C80:C87,"e")</f>
        <v>2</v>
      </c>
      <c r="D88" s="29">
        <f aca="true" t="shared" si="22" ref="D88:I88">SUM(D80:D87)</f>
        <v>255</v>
      </c>
      <c r="E88" s="29">
        <f t="shared" si="22"/>
        <v>120</v>
      </c>
      <c r="F88" s="29">
        <f t="shared" si="22"/>
        <v>35</v>
      </c>
      <c r="G88" s="29">
        <f t="shared" si="22"/>
        <v>100</v>
      </c>
      <c r="H88" s="110">
        <f t="shared" si="22"/>
        <v>0</v>
      </c>
      <c r="I88" s="111">
        <f t="shared" si="22"/>
        <v>8</v>
      </c>
      <c r="J88" s="41">
        <f>ROUNDUP((F88+G88+H88)/15,0)</f>
        <v>9</v>
      </c>
    </row>
    <row r="89" spans="1:10" ht="13.5">
      <c r="A89" s="125" t="s">
        <v>33</v>
      </c>
      <c r="B89" s="29">
        <f aca="true" t="shared" si="23" ref="B89:G89">B65+B78+B88</f>
        <v>90</v>
      </c>
      <c r="C89" s="29">
        <f>C65+C78+C88</f>
        <v>9</v>
      </c>
      <c r="D89" s="29">
        <f>D65+D78+D88</f>
        <v>1050</v>
      </c>
      <c r="E89" s="29">
        <f>E65+E78+E88</f>
        <v>420</v>
      </c>
      <c r="F89" s="29">
        <f t="shared" si="23"/>
        <v>195</v>
      </c>
      <c r="G89" s="29">
        <f t="shared" si="23"/>
        <v>435</v>
      </c>
      <c r="H89" s="111"/>
      <c r="I89" s="113"/>
      <c r="J89" s="42"/>
    </row>
    <row r="90" spans="1:10" ht="13.5">
      <c r="A90" s="31" t="s">
        <v>15</v>
      </c>
      <c r="B90" s="74">
        <f>B14+B24+B34+B46+B65+B78+B88</f>
        <v>210</v>
      </c>
      <c r="C90" s="20"/>
      <c r="D90" s="29">
        <f>D14+D24+D34+D46+D65+D78+D88</f>
        <v>2400</v>
      </c>
      <c r="E90" s="29">
        <f>E14+E24+E34+E46+E65+E78+E88</f>
        <v>965</v>
      </c>
      <c r="F90" s="29">
        <f>F14+F24+F34+F46+F65+F78+F88</f>
        <v>465</v>
      </c>
      <c r="G90" s="29">
        <f>G14+G24+G34+G46+G65+G78+G88</f>
        <v>970</v>
      </c>
      <c r="H90" s="29">
        <f>H14+H24+H34+H46+H65+H78+H88</f>
        <v>0</v>
      </c>
      <c r="I90" s="21"/>
      <c r="J90" s="21"/>
    </row>
    <row r="91" spans="1:10" ht="13.5">
      <c r="A91" s="32" t="s">
        <v>16</v>
      </c>
      <c r="B91" s="100"/>
      <c r="C91" s="74"/>
      <c r="D91" s="102"/>
      <c r="E91" s="30">
        <f>(E90/D90)*100</f>
        <v>40.208333333333336</v>
      </c>
      <c r="F91" s="30">
        <f>(F90/D90)*100</f>
        <v>19.375</v>
      </c>
      <c r="G91" s="30">
        <f>(G90/D90)*100</f>
        <v>40.416666666666664</v>
      </c>
      <c r="H91" s="30">
        <f>(H90/D90)*100</f>
        <v>0</v>
      </c>
      <c r="I91" s="44"/>
      <c r="J91" s="44"/>
    </row>
    <row r="92" spans="1:10" ht="12.75">
      <c r="A92" s="85"/>
      <c r="B92" s="115"/>
      <c r="C92" s="77"/>
      <c r="D92" s="77"/>
      <c r="E92" s="77"/>
      <c r="F92" s="77"/>
      <c r="G92" s="77"/>
      <c r="H92" s="77"/>
      <c r="I92" s="77"/>
      <c r="J92" s="78"/>
    </row>
    <row r="93" spans="1:10" ht="12.75">
      <c r="A93" s="85"/>
      <c r="B93" s="115"/>
      <c r="C93" s="77"/>
      <c r="D93" s="77"/>
      <c r="E93" s="77"/>
      <c r="F93" s="77"/>
      <c r="G93" s="77"/>
      <c r="H93" s="77"/>
      <c r="I93" s="77"/>
      <c r="J93" s="78"/>
    </row>
    <row r="94" spans="1:10" ht="12.75">
      <c r="A94" s="145" t="s">
        <v>18</v>
      </c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40.5" customHeight="1">
      <c r="A95" s="146" t="s">
        <v>140</v>
      </c>
      <c r="B95" s="146"/>
      <c r="C95" s="146"/>
      <c r="D95" s="146"/>
      <c r="E95" s="146"/>
      <c r="F95" s="146"/>
      <c r="G95" s="146"/>
      <c r="H95" s="146"/>
      <c r="I95" s="146"/>
      <c r="J95" s="146"/>
    </row>
    <row r="96" spans="1:10" ht="12.75">
      <c r="A96" s="70"/>
      <c r="B96" s="115"/>
      <c r="C96" s="77"/>
      <c r="D96" s="77"/>
      <c r="E96" s="77"/>
      <c r="F96" s="77"/>
      <c r="G96" s="77"/>
      <c r="H96" s="77"/>
      <c r="I96" s="77"/>
      <c r="J96" s="78"/>
    </row>
    <row r="97" spans="1:10" ht="87.75">
      <c r="A97" s="49" t="s">
        <v>0</v>
      </c>
      <c r="B97" s="36" t="s">
        <v>1</v>
      </c>
      <c r="C97" s="37" t="s">
        <v>2</v>
      </c>
      <c r="D97" s="37" t="s">
        <v>3</v>
      </c>
      <c r="E97" s="38" t="s">
        <v>4</v>
      </c>
      <c r="F97" s="39" t="s">
        <v>5</v>
      </c>
      <c r="G97" s="39" t="s">
        <v>6</v>
      </c>
      <c r="H97" s="37" t="s">
        <v>7</v>
      </c>
      <c r="I97" s="38" t="s">
        <v>8</v>
      </c>
      <c r="J97" s="38" t="s">
        <v>9</v>
      </c>
    </row>
    <row r="98" spans="1:10" ht="13.5">
      <c r="A98" s="153" t="s">
        <v>148</v>
      </c>
      <c r="B98" s="154"/>
      <c r="C98" s="154"/>
      <c r="D98" s="154"/>
      <c r="E98" s="154"/>
      <c r="F98" s="154"/>
      <c r="G98" s="154"/>
      <c r="H98" s="154"/>
      <c r="I98" s="154"/>
      <c r="J98" s="155"/>
    </row>
    <row r="99" spans="1:10" ht="12.75">
      <c r="A99" s="62" t="s">
        <v>149</v>
      </c>
      <c r="B99" s="63">
        <v>2</v>
      </c>
      <c r="C99" s="12" t="s">
        <v>11</v>
      </c>
      <c r="D99" s="13">
        <f>SUM(E99:H99)</f>
        <v>30</v>
      </c>
      <c r="E99" s="13">
        <v>30</v>
      </c>
      <c r="F99" s="13"/>
      <c r="G99" s="40"/>
      <c r="H99" s="58"/>
      <c r="I99" s="40">
        <f>ROUNDUP(E99/15,0)</f>
        <v>2</v>
      </c>
      <c r="J99" s="40">
        <f>ROUNDUP((F99+G99+H99)/15,0)</f>
        <v>0</v>
      </c>
    </row>
    <row r="100" spans="1:10" ht="12.75">
      <c r="A100" s="62" t="s">
        <v>150</v>
      </c>
      <c r="B100" s="63">
        <v>2</v>
      </c>
      <c r="C100" s="12" t="s">
        <v>11</v>
      </c>
      <c r="D100" s="13">
        <f>SUM(E100:H100)</f>
        <v>30</v>
      </c>
      <c r="E100" s="13">
        <v>30</v>
      </c>
      <c r="F100" s="61"/>
      <c r="G100" s="41"/>
      <c r="H100" s="41"/>
      <c r="I100" s="41">
        <f>ROUNDUP(E100/15,0)</f>
        <v>2</v>
      </c>
      <c r="J100" s="41">
        <f>ROUNDUP((F100+G100+H100)/15,0)</f>
        <v>0</v>
      </c>
    </row>
    <row r="101" spans="1:10" ht="13.5">
      <c r="A101" s="153" t="s">
        <v>151</v>
      </c>
      <c r="B101" s="154"/>
      <c r="C101" s="154"/>
      <c r="D101" s="154"/>
      <c r="E101" s="154"/>
      <c r="F101" s="154"/>
      <c r="G101" s="154"/>
      <c r="H101" s="154"/>
      <c r="I101" s="154"/>
      <c r="J101" s="155"/>
    </row>
    <row r="102" spans="1:10" ht="12.75">
      <c r="A102" s="62" t="s">
        <v>152</v>
      </c>
      <c r="B102" s="63">
        <v>1</v>
      </c>
      <c r="C102" s="12" t="s">
        <v>11</v>
      </c>
      <c r="D102" s="13">
        <f aca="true" t="shared" si="24" ref="D102:D107">SUM(E102:H102)</f>
        <v>15</v>
      </c>
      <c r="E102" s="13">
        <v>15</v>
      </c>
      <c r="F102" s="13"/>
      <c r="G102" s="13"/>
      <c r="H102" s="58"/>
      <c r="I102" s="40">
        <f aca="true" t="shared" si="25" ref="I102:I107">ROUNDUP(E102/15,0)</f>
        <v>1</v>
      </c>
      <c r="J102" s="40">
        <f aca="true" t="shared" si="26" ref="J102:J107">ROUNDUP((F102+G102+H102)/15,0)</f>
        <v>0</v>
      </c>
    </row>
    <row r="103" spans="1:10" ht="12.75">
      <c r="A103" s="62" t="s">
        <v>153</v>
      </c>
      <c r="B103" s="63">
        <v>1</v>
      </c>
      <c r="C103" s="12" t="s">
        <v>11</v>
      </c>
      <c r="D103" s="13">
        <f t="shared" si="24"/>
        <v>15</v>
      </c>
      <c r="E103" s="13">
        <v>15</v>
      </c>
      <c r="F103" s="13"/>
      <c r="G103" s="40"/>
      <c r="H103" s="58"/>
      <c r="I103" s="40">
        <f t="shared" si="25"/>
        <v>1</v>
      </c>
      <c r="J103" s="40">
        <f t="shared" si="26"/>
        <v>0</v>
      </c>
    </row>
    <row r="104" spans="1:10" ht="12.75">
      <c r="A104" s="62" t="s">
        <v>154</v>
      </c>
      <c r="B104" s="63">
        <v>1</v>
      </c>
      <c r="C104" s="12" t="s">
        <v>11</v>
      </c>
      <c r="D104" s="13">
        <f t="shared" si="24"/>
        <v>15</v>
      </c>
      <c r="E104" s="13">
        <v>15</v>
      </c>
      <c r="F104" s="61"/>
      <c r="G104" s="41"/>
      <c r="H104" s="41"/>
      <c r="I104" s="41">
        <f t="shared" si="25"/>
        <v>1</v>
      </c>
      <c r="J104" s="41">
        <f t="shared" si="26"/>
        <v>0</v>
      </c>
    </row>
    <row r="105" spans="1:10" ht="12.75">
      <c r="A105" s="62" t="s">
        <v>155</v>
      </c>
      <c r="B105" s="63">
        <v>1</v>
      </c>
      <c r="C105" s="12" t="s">
        <v>11</v>
      </c>
      <c r="D105" s="13">
        <f t="shared" si="24"/>
        <v>15</v>
      </c>
      <c r="E105" s="13">
        <v>15</v>
      </c>
      <c r="F105" s="61"/>
      <c r="G105" s="41"/>
      <c r="H105" s="41"/>
      <c r="I105" s="41">
        <f t="shared" si="25"/>
        <v>1</v>
      </c>
      <c r="J105" s="41">
        <f t="shared" si="26"/>
        <v>0</v>
      </c>
    </row>
    <row r="106" spans="1:10" ht="12.75">
      <c r="A106" s="62" t="s">
        <v>156</v>
      </c>
      <c r="B106" s="63">
        <v>1</v>
      </c>
      <c r="C106" s="12" t="s">
        <v>11</v>
      </c>
      <c r="D106" s="13">
        <f t="shared" si="24"/>
        <v>15</v>
      </c>
      <c r="E106" s="13">
        <v>15</v>
      </c>
      <c r="F106" s="40"/>
      <c r="G106" s="40"/>
      <c r="H106" s="58"/>
      <c r="I106" s="40">
        <f t="shared" si="25"/>
        <v>1</v>
      </c>
      <c r="J106" s="40">
        <f t="shared" si="26"/>
        <v>0</v>
      </c>
    </row>
    <row r="107" spans="1:10" ht="12.75">
      <c r="A107" s="62" t="s">
        <v>157</v>
      </c>
      <c r="B107" s="63">
        <v>1</v>
      </c>
      <c r="C107" s="12" t="s">
        <v>11</v>
      </c>
      <c r="D107" s="13">
        <f t="shared" si="24"/>
        <v>15</v>
      </c>
      <c r="E107" s="61">
        <v>15</v>
      </c>
      <c r="F107" s="41"/>
      <c r="G107" s="41"/>
      <c r="H107" s="41"/>
      <c r="I107" s="41">
        <f t="shared" si="25"/>
        <v>1</v>
      </c>
      <c r="J107" s="41">
        <f t="shared" si="26"/>
        <v>0</v>
      </c>
    </row>
    <row r="108" spans="1:10" ht="13.5">
      <c r="A108" s="153" t="s">
        <v>158</v>
      </c>
      <c r="B108" s="154"/>
      <c r="C108" s="154"/>
      <c r="D108" s="154"/>
      <c r="E108" s="154"/>
      <c r="F108" s="154"/>
      <c r="G108" s="154"/>
      <c r="H108" s="154"/>
      <c r="I108" s="154"/>
      <c r="J108" s="155"/>
    </row>
    <row r="109" spans="1:10" ht="12.75">
      <c r="A109" s="62" t="s">
        <v>159</v>
      </c>
      <c r="B109" s="63">
        <v>2</v>
      </c>
      <c r="C109" s="12" t="s">
        <v>11</v>
      </c>
      <c r="D109" s="13">
        <f>SUM(E109:H109)</f>
        <v>30</v>
      </c>
      <c r="E109" s="13">
        <v>30</v>
      </c>
      <c r="F109" s="13"/>
      <c r="G109" s="40"/>
      <c r="H109" s="58"/>
      <c r="I109" s="40">
        <f>ROUNDUP(E109/15,0)</f>
        <v>2</v>
      </c>
      <c r="J109" s="40">
        <f>ROUNDUP((F109+G109+H109)/15,0)</f>
        <v>0</v>
      </c>
    </row>
    <row r="110" spans="1:10" ht="12.75">
      <c r="A110" s="62" t="s">
        <v>160</v>
      </c>
      <c r="B110" s="63">
        <v>2</v>
      </c>
      <c r="C110" s="12" t="s">
        <v>11</v>
      </c>
      <c r="D110" s="13">
        <f>SUM(E110:H110)</f>
        <v>30</v>
      </c>
      <c r="E110" s="13">
        <v>30</v>
      </c>
      <c r="F110" s="61"/>
      <c r="G110" s="41"/>
      <c r="H110" s="41"/>
      <c r="I110" s="41">
        <f>ROUNDUP(E110/15,0)</f>
        <v>2</v>
      </c>
      <c r="J110" s="41">
        <f>ROUNDUP((F110+G110+H110)/15,0)</f>
        <v>0</v>
      </c>
    </row>
    <row r="111" spans="1:10" ht="12.75">
      <c r="A111" s="134"/>
      <c r="B111" s="135"/>
      <c r="C111" s="136"/>
      <c r="D111" s="136"/>
      <c r="E111" s="137"/>
      <c r="F111" s="138"/>
      <c r="G111" s="138"/>
      <c r="H111" s="136"/>
      <c r="I111" s="137"/>
      <c r="J111" s="139"/>
    </row>
    <row r="112" spans="1:10" ht="13.5">
      <c r="A112" s="142" t="s">
        <v>115</v>
      </c>
      <c r="B112" s="143"/>
      <c r="C112" s="143"/>
      <c r="D112" s="143"/>
      <c r="E112" s="143"/>
      <c r="F112" s="143"/>
      <c r="G112" s="143"/>
      <c r="H112" s="143"/>
      <c r="I112" s="143"/>
      <c r="J112" s="144"/>
    </row>
    <row r="113" spans="1:10" ht="12.75">
      <c r="A113" s="62" t="s">
        <v>106</v>
      </c>
      <c r="B113" s="63">
        <v>2</v>
      </c>
      <c r="C113" s="12" t="s">
        <v>11</v>
      </c>
      <c r="D113" s="13">
        <f aca="true" t="shared" si="27" ref="D113:D121">SUM(E113:H113)</f>
        <v>30</v>
      </c>
      <c r="E113" s="13">
        <v>30</v>
      </c>
      <c r="F113" s="13"/>
      <c r="G113" s="13"/>
      <c r="H113" s="58"/>
      <c r="I113" s="40">
        <f aca="true" t="shared" si="28" ref="I113:I124">ROUNDUP(E113/15,0)</f>
        <v>2</v>
      </c>
      <c r="J113" s="40">
        <f aca="true" t="shared" si="29" ref="J113:J124">ROUNDUP((F113+G113+H113)/15,0)</f>
        <v>0</v>
      </c>
    </row>
    <row r="114" spans="1:10" ht="12.75">
      <c r="A114" s="62" t="s">
        <v>107</v>
      </c>
      <c r="B114" s="63">
        <v>2</v>
      </c>
      <c r="C114" s="12" t="s">
        <v>11</v>
      </c>
      <c r="D114" s="13">
        <f>SUM(E114:H114)</f>
        <v>30</v>
      </c>
      <c r="E114" s="13">
        <v>30</v>
      </c>
      <c r="F114" s="13"/>
      <c r="G114" s="13"/>
      <c r="H114" s="58"/>
      <c r="I114" s="40">
        <f>ROUNDUP(E114/15,0)</f>
        <v>2</v>
      </c>
      <c r="J114" s="40">
        <f>ROUNDUP((F114+G114+H114)/15,0)</f>
        <v>0</v>
      </c>
    </row>
    <row r="115" spans="1:10" ht="12.75">
      <c r="A115" s="62" t="s">
        <v>108</v>
      </c>
      <c r="B115" s="63">
        <v>2</v>
      </c>
      <c r="C115" s="12" t="s">
        <v>11</v>
      </c>
      <c r="D115" s="13">
        <f t="shared" si="27"/>
        <v>30</v>
      </c>
      <c r="E115" s="13">
        <v>30</v>
      </c>
      <c r="F115" s="13"/>
      <c r="G115" s="13"/>
      <c r="H115" s="58"/>
      <c r="I115" s="40">
        <f t="shared" si="28"/>
        <v>2</v>
      </c>
      <c r="J115" s="40">
        <f t="shared" si="29"/>
        <v>0</v>
      </c>
    </row>
    <row r="116" spans="1:10" ht="12.75">
      <c r="A116" s="62" t="s">
        <v>109</v>
      </c>
      <c r="B116" s="63">
        <v>2</v>
      </c>
      <c r="C116" s="12" t="s">
        <v>11</v>
      </c>
      <c r="D116" s="13">
        <f t="shared" si="27"/>
        <v>30</v>
      </c>
      <c r="E116" s="13">
        <v>30</v>
      </c>
      <c r="F116" s="13"/>
      <c r="G116" s="13"/>
      <c r="H116" s="58"/>
      <c r="I116" s="40">
        <f t="shared" si="28"/>
        <v>2</v>
      </c>
      <c r="J116" s="40">
        <f t="shared" si="29"/>
        <v>0</v>
      </c>
    </row>
    <row r="117" spans="1:10" ht="12.75">
      <c r="A117" s="79" t="s">
        <v>110</v>
      </c>
      <c r="B117" s="63">
        <v>2</v>
      </c>
      <c r="C117" s="12" t="s">
        <v>11</v>
      </c>
      <c r="D117" s="13">
        <f t="shared" si="27"/>
        <v>30</v>
      </c>
      <c r="E117" s="13">
        <v>30</v>
      </c>
      <c r="F117" s="13"/>
      <c r="G117" s="13"/>
      <c r="H117" s="58"/>
      <c r="I117" s="40">
        <f t="shared" si="28"/>
        <v>2</v>
      </c>
      <c r="J117" s="40">
        <f t="shared" si="29"/>
        <v>0</v>
      </c>
    </row>
    <row r="118" spans="1:10" ht="12.75">
      <c r="A118" s="66" t="s">
        <v>111</v>
      </c>
      <c r="B118" s="63">
        <v>2</v>
      </c>
      <c r="C118" s="12" t="s">
        <v>11</v>
      </c>
      <c r="D118" s="13">
        <f t="shared" si="27"/>
        <v>30</v>
      </c>
      <c r="E118" s="13">
        <v>30</v>
      </c>
      <c r="F118" s="13"/>
      <c r="G118" s="13"/>
      <c r="H118" s="58"/>
      <c r="I118" s="40">
        <f t="shared" si="28"/>
        <v>2</v>
      </c>
      <c r="J118" s="40">
        <f t="shared" si="29"/>
        <v>0</v>
      </c>
    </row>
    <row r="119" spans="1:10" ht="12.75">
      <c r="A119" s="71" t="s">
        <v>112</v>
      </c>
      <c r="B119" s="63">
        <v>2</v>
      </c>
      <c r="C119" s="12" t="s">
        <v>11</v>
      </c>
      <c r="D119" s="13">
        <f t="shared" si="27"/>
        <v>30</v>
      </c>
      <c r="E119" s="13">
        <v>30</v>
      </c>
      <c r="F119" s="13"/>
      <c r="G119" s="13"/>
      <c r="H119" s="58"/>
      <c r="I119" s="40">
        <f t="shared" si="28"/>
        <v>2</v>
      </c>
      <c r="J119" s="40">
        <f t="shared" si="29"/>
        <v>0</v>
      </c>
    </row>
    <row r="120" spans="1:10" ht="12.75">
      <c r="A120" s="94" t="s">
        <v>113</v>
      </c>
      <c r="B120" s="64">
        <v>2</v>
      </c>
      <c r="C120" s="12" t="s">
        <v>11</v>
      </c>
      <c r="D120" s="13">
        <f t="shared" si="27"/>
        <v>30</v>
      </c>
      <c r="E120" s="13">
        <v>30</v>
      </c>
      <c r="F120" s="13"/>
      <c r="G120" s="13"/>
      <c r="H120" s="58"/>
      <c r="I120" s="40">
        <f t="shared" si="28"/>
        <v>2</v>
      </c>
      <c r="J120" s="40">
        <f t="shared" si="29"/>
        <v>0</v>
      </c>
    </row>
    <row r="121" spans="1:10" ht="12.75">
      <c r="A121" s="71" t="s">
        <v>114</v>
      </c>
      <c r="B121" s="93">
        <v>2</v>
      </c>
      <c r="C121" s="92" t="s">
        <v>11</v>
      </c>
      <c r="D121" s="13">
        <f t="shared" si="27"/>
        <v>30</v>
      </c>
      <c r="E121" s="13">
        <v>30</v>
      </c>
      <c r="F121" s="13"/>
      <c r="G121" s="61"/>
      <c r="H121" s="41"/>
      <c r="I121" s="41">
        <f t="shared" si="28"/>
        <v>2</v>
      </c>
      <c r="J121" s="41">
        <f t="shared" si="29"/>
        <v>0</v>
      </c>
    </row>
    <row r="122" spans="1:10" ht="12.75">
      <c r="A122" s="66" t="s">
        <v>127</v>
      </c>
      <c r="B122" s="93">
        <v>2</v>
      </c>
      <c r="C122" s="92" t="s">
        <v>11</v>
      </c>
      <c r="D122" s="13">
        <v>30</v>
      </c>
      <c r="E122" s="13">
        <v>30</v>
      </c>
      <c r="F122" s="13"/>
      <c r="G122" s="13"/>
      <c r="H122" s="58"/>
      <c r="I122" s="40">
        <f t="shared" si="28"/>
        <v>2</v>
      </c>
      <c r="J122" s="40">
        <f t="shared" si="29"/>
        <v>0</v>
      </c>
    </row>
    <row r="123" spans="1:10" ht="12.75">
      <c r="A123" s="71" t="s">
        <v>128</v>
      </c>
      <c r="B123" s="93">
        <v>2</v>
      </c>
      <c r="C123" s="92" t="s">
        <v>11</v>
      </c>
      <c r="D123" s="13">
        <f>SUM(E123:H123)</f>
        <v>30</v>
      </c>
      <c r="E123" s="13">
        <v>30</v>
      </c>
      <c r="F123" s="13"/>
      <c r="G123" s="13"/>
      <c r="H123" s="58"/>
      <c r="I123" s="40">
        <f t="shared" si="28"/>
        <v>2</v>
      </c>
      <c r="J123" s="40">
        <f t="shared" si="29"/>
        <v>0</v>
      </c>
    </row>
    <row r="124" spans="1:10" ht="12.75">
      <c r="A124" s="71" t="s">
        <v>129</v>
      </c>
      <c r="B124" s="93">
        <v>2</v>
      </c>
      <c r="C124" s="92" t="s">
        <v>11</v>
      </c>
      <c r="D124" s="13">
        <f>SUM(E124:H124)</f>
        <v>30</v>
      </c>
      <c r="E124" s="13">
        <v>30</v>
      </c>
      <c r="F124" s="13"/>
      <c r="G124" s="13"/>
      <c r="H124" s="87"/>
      <c r="I124" s="88">
        <f t="shared" si="28"/>
        <v>2</v>
      </c>
      <c r="J124" s="88">
        <f t="shared" si="29"/>
        <v>0</v>
      </c>
    </row>
    <row r="125" spans="1:10" ht="12.75">
      <c r="A125" s="71" t="s">
        <v>134</v>
      </c>
      <c r="B125" s="93">
        <v>2</v>
      </c>
      <c r="C125" s="92" t="s">
        <v>11</v>
      </c>
      <c r="D125" s="13">
        <f>SUM(E125:H125)</f>
        <v>30</v>
      </c>
      <c r="E125" s="13">
        <v>30</v>
      </c>
      <c r="F125" s="13"/>
      <c r="G125" s="13"/>
      <c r="H125" s="87"/>
      <c r="I125" s="88">
        <f>ROUNDUP(E125/15,0)</f>
        <v>2</v>
      </c>
      <c r="J125" s="88">
        <f>ROUNDUP((F125+G125+H125)/15,0)</f>
        <v>0</v>
      </c>
    </row>
    <row r="126" spans="1:10" ht="12.75">
      <c r="A126" s="85"/>
      <c r="B126" s="76"/>
      <c r="C126" s="77"/>
      <c r="D126" s="77"/>
      <c r="E126" s="77"/>
      <c r="F126" s="77"/>
      <c r="G126" s="77"/>
      <c r="H126" s="77"/>
      <c r="I126" s="77"/>
      <c r="J126" s="78"/>
    </row>
    <row r="127" spans="1:10" ht="12.75">
      <c r="A127" s="85"/>
      <c r="B127" s="76"/>
      <c r="C127" s="77"/>
      <c r="D127" s="77"/>
      <c r="E127" s="77"/>
      <c r="F127" s="77"/>
      <c r="G127" s="77"/>
      <c r="H127" s="77"/>
      <c r="I127" s="77"/>
      <c r="J127" s="78"/>
    </row>
    <row r="128" spans="1:10" ht="12.75">
      <c r="A128" s="85"/>
      <c r="B128" s="76"/>
      <c r="C128" s="77"/>
      <c r="D128" s="77"/>
      <c r="E128" s="77"/>
      <c r="F128" s="77"/>
      <c r="G128" s="77"/>
      <c r="H128" s="77"/>
      <c r="I128" s="77"/>
      <c r="J128" s="78"/>
    </row>
    <row r="129" spans="1:10" ht="12.75">
      <c r="A129" s="85"/>
      <c r="B129" s="76"/>
      <c r="C129" s="77"/>
      <c r="D129" s="77"/>
      <c r="E129" s="77"/>
      <c r="F129" s="77"/>
      <c r="G129" s="77"/>
      <c r="H129" s="77"/>
      <c r="I129" s="77"/>
      <c r="J129" s="78"/>
    </row>
    <row r="130" spans="1:10" ht="12.75">
      <c r="A130" s="85"/>
      <c r="B130" s="76"/>
      <c r="C130" s="77"/>
      <c r="D130" s="77"/>
      <c r="E130" s="77"/>
      <c r="F130" s="77"/>
      <c r="G130" s="77"/>
      <c r="H130" s="77"/>
      <c r="I130" s="77"/>
      <c r="J130" s="78"/>
    </row>
    <row r="131" spans="1:10" ht="12.75">
      <c r="A131" s="85"/>
      <c r="B131" s="76"/>
      <c r="C131" s="77"/>
      <c r="D131" s="77"/>
      <c r="E131" s="77"/>
      <c r="F131" s="77"/>
      <c r="G131" s="77"/>
      <c r="H131" s="77"/>
      <c r="I131" s="77"/>
      <c r="J131" s="78"/>
    </row>
    <row r="132" spans="1:10" ht="12.75">
      <c r="A132" s="85"/>
      <c r="B132" s="76"/>
      <c r="C132" s="77"/>
      <c r="D132" s="77"/>
      <c r="E132" s="77"/>
      <c r="F132" s="77"/>
      <c r="G132" s="77"/>
      <c r="H132" s="77"/>
      <c r="I132" s="77"/>
      <c r="J132" s="78"/>
    </row>
    <row r="133" spans="1:10" ht="12.75">
      <c r="A133" s="85"/>
      <c r="B133" s="76"/>
      <c r="C133" s="77"/>
      <c r="D133" s="77"/>
      <c r="E133" s="77"/>
      <c r="F133" s="77"/>
      <c r="G133" s="77"/>
      <c r="H133" s="77"/>
      <c r="I133" s="77"/>
      <c r="J133" s="78"/>
    </row>
    <row r="134" spans="1:10" ht="12.75">
      <c r="A134" s="85"/>
      <c r="B134" s="76"/>
      <c r="C134" s="77"/>
      <c r="D134" s="77"/>
      <c r="E134" s="77"/>
      <c r="F134" s="77"/>
      <c r="G134" s="77"/>
      <c r="H134" s="77"/>
      <c r="I134" s="77"/>
      <c r="J134" s="78"/>
    </row>
    <row r="135" spans="1:10" ht="12.75">
      <c r="A135" s="85"/>
      <c r="B135" s="76"/>
      <c r="C135" s="77"/>
      <c r="D135" s="77"/>
      <c r="E135" s="77"/>
      <c r="F135" s="77"/>
      <c r="G135" s="77"/>
      <c r="H135" s="77"/>
      <c r="I135" s="77"/>
      <c r="J135" s="78"/>
    </row>
    <row r="136" spans="1:10" ht="12.75">
      <c r="A136" s="85"/>
      <c r="B136" s="76"/>
      <c r="C136" s="77"/>
      <c r="D136" s="77"/>
      <c r="E136" s="77"/>
      <c r="F136" s="77"/>
      <c r="G136" s="77"/>
      <c r="H136" s="77"/>
      <c r="I136" s="77"/>
      <c r="J136" s="78"/>
    </row>
    <row r="137" spans="1:10" ht="12.75">
      <c r="A137" s="85"/>
      <c r="B137" s="76"/>
      <c r="C137" s="77"/>
      <c r="D137" s="77"/>
      <c r="E137" s="77"/>
      <c r="F137" s="77"/>
      <c r="G137" s="77"/>
      <c r="H137" s="77"/>
      <c r="I137" s="77"/>
      <c r="J137" s="78"/>
    </row>
    <row r="138" spans="1:10" ht="12.75">
      <c r="A138" s="85"/>
      <c r="B138" s="76"/>
      <c r="C138" s="77"/>
      <c r="D138" s="77"/>
      <c r="E138" s="77"/>
      <c r="F138" s="77"/>
      <c r="G138" s="77"/>
      <c r="H138" s="77"/>
      <c r="I138" s="77"/>
      <c r="J138" s="78"/>
    </row>
    <row r="139" spans="1:10" ht="12.75">
      <c r="A139" s="85"/>
      <c r="B139" s="76"/>
      <c r="C139" s="77"/>
      <c r="D139" s="77"/>
      <c r="E139" s="77"/>
      <c r="F139" s="77"/>
      <c r="G139" s="77"/>
      <c r="H139" s="77"/>
      <c r="I139" s="77"/>
      <c r="J139" s="78"/>
    </row>
    <row r="140" spans="1:10" ht="12.75">
      <c r="A140" s="85"/>
      <c r="B140" s="76"/>
      <c r="C140" s="77"/>
      <c r="D140" s="77"/>
      <c r="E140" s="77"/>
      <c r="F140" s="77"/>
      <c r="G140" s="77"/>
      <c r="H140" s="77"/>
      <c r="I140" s="77"/>
      <c r="J140" s="78"/>
    </row>
    <row r="141" spans="1:10" ht="12.75">
      <c r="A141" s="85"/>
      <c r="B141" s="76"/>
      <c r="C141" s="77"/>
      <c r="D141" s="77"/>
      <c r="E141" s="77"/>
      <c r="F141" s="77"/>
      <c r="G141" s="77"/>
      <c r="H141" s="77"/>
      <c r="I141" s="77"/>
      <c r="J141" s="78"/>
    </row>
    <row r="142" spans="1:10" ht="12.75">
      <c r="A142" s="85"/>
      <c r="B142" s="76"/>
      <c r="C142" s="77"/>
      <c r="D142" s="77"/>
      <c r="E142" s="77"/>
      <c r="F142" s="77"/>
      <c r="G142" s="77"/>
      <c r="H142" s="77"/>
      <c r="I142" s="77"/>
      <c r="J142" s="78"/>
    </row>
    <row r="143" spans="1:10" ht="12.75">
      <c r="A143" s="85"/>
      <c r="B143" s="76"/>
      <c r="C143" s="77"/>
      <c r="D143" s="77"/>
      <c r="E143" s="77"/>
      <c r="F143" s="77"/>
      <c r="G143" s="77"/>
      <c r="H143" s="77"/>
      <c r="I143" s="77"/>
      <c r="J143" s="78"/>
    </row>
    <row r="144" spans="1:10" ht="12.75">
      <c r="A144" s="85"/>
      <c r="B144" s="76"/>
      <c r="C144" s="77"/>
      <c r="D144" s="77"/>
      <c r="E144" s="77"/>
      <c r="F144" s="77"/>
      <c r="G144" s="77"/>
      <c r="H144" s="77"/>
      <c r="I144" s="77"/>
      <c r="J144" s="78"/>
    </row>
    <row r="145" spans="1:10" ht="12.75">
      <c r="A145" s="85"/>
      <c r="B145" s="76"/>
      <c r="C145" s="77"/>
      <c r="D145" s="77"/>
      <c r="E145" s="77"/>
      <c r="F145" s="77"/>
      <c r="G145" s="77"/>
      <c r="H145" s="77"/>
      <c r="I145" s="77"/>
      <c r="J145" s="78"/>
    </row>
    <row r="146" spans="1:10" ht="12.75">
      <c r="A146" s="85"/>
      <c r="B146" s="76"/>
      <c r="C146" s="77"/>
      <c r="D146" s="77"/>
      <c r="E146" s="77"/>
      <c r="F146" s="77"/>
      <c r="G146" s="77"/>
      <c r="H146" s="77"/>
      <c r="I146" s="77"/>
      <c r="J146" s="78"/>
    </row>
    <row r="147" spans="1:10" ht="12.75">
      <c r="A147" s="85"/>
      <c r="B147" s="76"/>
      <c r="C147" s="77"/>
      <c r="D147" s="77"/>
      <c r="E147" s="77"/>
      <c r="F147" s="77"/>
      <c r="G147" s="77"/>
      <c r="H147" s="77"/>
      <c r="I147" s="77"/>
      <c r="J147" s="78"/>
    </row>
    <row r="148" spans="1:10" ht="12.75">
      <c r="A148" s="85"/>
      <c r="B148" s="76"/>
      <c r="C148" s="77"/>
      <c r="D148" s="77"/>
      <c r="E148" s="77"/>
      <c r="F148" s="77"/>
      <c r="G148" s="77"/>
      <c r="H148" s="77"/>
      <c r="I148" s="77"/>
      <c r="J148" s="78"/>
    </row>
    <row r="149" spans="1:10" ht="12.75">
      <c r="A149" s="85"/>
      <c r="B149" s="76"/>
      <c r="C149" s="77"/>
      <c r="D149" s="77"/>
      <c r="E149" s="77"/>
      <c r="F149" s="77"/>
      <c r="G149" s="77"/>
      <c r="H149" s="77"/>
      <c r="I149" s="77"/>
      <c r="J149" s="78"/>
    </row>
    <row r="150" spans="1:10" ht="12.75">
      <c r="A150" s="85"/>
      <c r="B150" s="76"/>
      <c r="C150" s="77"/>
      <c r="D150" s="77"/>
      <c r="E150" s="77"/>
      <c r="F150" s="77"/>
      <c r="G150" s="77"/>
      <c r="H150" s="77"/>
      <c r="I150" s="77"/>
      <c r="J150" s="78"/>
    </row>
    <row r="151" spans="1:10" ht="12.75">
      <c r="A151" s="85"/>
      <c r="B151" s="76"/>
      <c r="C151" s="77"/>
      <c r="D151" s="77"/>
      <c r="E151" s="77"/>
      <c r="F151" s="77"/>
      <c r="G151" s="77"/>
      <c r="H151" s="77"/>
      <c r="I151" s="77"/>
      <c r="J151" s="78"/>
    </row>
    <row r="152" spans="1:10" ht="12.75">
      <c r="A152" s="85"/>
      <c r="B152" s="76"/>
      <c r="C152" s="77"/>
      <c r="D152" s="77"/>
      <c r="E152" s="77"/>
      <c r="F152" s="77"/>
      <c r="G152" s="77"/>
      <c r="H152" s="77"/>
      <c r="I152" s="77"/>
      <c r="J152" s="78"/>
    </row>
    <row r="153" spans="1:10" ht="12.75">
      <c r="A153" s="85"/>
      <c r="B153" s="76"/>
      <c r="C153" s="77"/>
      <c r="D153" s="77"/>
      <c r="E153" s="77"/>
      <c r="F153" s="77"/>
      <c r="G153" s="77"/>
      <c r="H153" s="77"/>
      <c r="I153" s="77"/>
      <c r="J153" s="78"/>
    </row>
    <row r="154" spans="1:10" ht="12.75">
      <c r="A154" s="85"/>
      <c r="B154" s="76"/>
      <c r="C154" s="77"/>
      <c r="D154" s="77"/>
      <c r="E154" s="77"/>
      <c r="F154" s="77"/>
      <c r="G154" s="77"/>
      <c r="H154" s="77"/>
      <c r="I154" s="77"/>
      <c r="J154" s="78"/>
    </row>
    <row r="155" spans="1:10" ht="12.75">
      <c r="A155" s="85"/>
      <c r="B155" s="76"/>
      <c r="C155" s="77"/>
      <c r="D155" s="77"/>
      <c r="E155" s="77"/>
      <c r="F155" s="77"/>
      <c r="G155" s="77"/>
      <c r="H155" s="77"/>
      <c r="I155" s="77"/>
      <c r="J155" s="78"/>
    </row>
    <row r="156" spans="1:10" ht="12.75">
      <c r="A156" s="85"/>
      <c r="B156" s="76"/>
      <c r="C156" s="77"/>
      <c r="D156" s="77"/>
      <c r="E156" s="77"/>
      <c r="F156" s="77"/>
      <c r="G156" s="77"/>
      <c r="H156" s="77"/>
      <c r="I156" s="77"/>
      <c r="J156" s="78"/>
    </row>
    <row r="157" spans="1:10" ht="12.75">
      <c r="A157" s="85"/>
      <c r="B157" s="76"/>
      <c r="C157" s="77"/>
      <c r="D157" s="77"/>
      <c r="E157" s="77"/>
      <c r="F157" s="77"/>
      <c r="G157" s="77"/>
      <c r="H157" s="77"/>
      <c r="I157" s="77"/>
      <c r="J157" s="78"/>
    </row>
    <row r="158" spans="1:10" ht="12.75">
      <c r="A158" s="85"/>
      <c r="B158" s="76"/>
      <c r="C158" s="77"/>
      <c r="D158" s="77"/>
      <c r="E158" s="77"/>
      <c r="F158" s="77"/>
      <c r="G158" s="77"/>
      <c r="H158" s="77"/>
      <c r="I158" s="77"/>
      <c r="J158" s="78"/>
    </row>
    <row r="159" spans="1:10" ht="12.75">
      <c r="A159" s="85"/>
      <c r="B159" s="76"/>
      <c r="C159" s="77"/>
      <c r="D159" s="77"/>
      <c r="E159" s="77"/>
      <c r="F159" s="77"/>
      <c r="G159" s="77"/>
      <c r="H159" s="77"/>
      <c r="I159" s="77"/>
      <c r="J159" s="78"/>
    </row>
    <row r="160" spans="1:10" ht="12.75">
      <c r="A160" s="85"/>
      <c r="B160" s="76"/>
      <c r="C160" s="77"/>
      <c r="D160" s="77"/>
      <c r="E160" s="77"/>
      <c r="F160" s="77"/>
      <c r="G160" s="77"/>
      <c r="H160" s="77"/>
      <c r="I160" s="77"/>
      <c r="J160" s="78"/>
    </row>
    <row r="161" spans="1:10" ht="12.75">
      <c r="A161" s="85"/>
      <c r="B161" s="76"/>
      <c r="C161" s="77"/>
      <c r="D161" s="77"/>
      <c r="E161" s="77"/>
      <c r="F161" s="77"/>
      <c r="G161" s="77"/>
      <c r="H161" s="77"/>
      <c r="I161" s="77"/>
      <c r="J161" s="78"/>
    </row>
    <row r="162" spans="1:10" ht="12.75">
      <c r="A162" s="85"/>
      <c r="B162" s="76"/>
      <c r="C162" s="77"/>
      <c r="D162" s="77"/>
      <c r="E162" s="77"/>
      <c r="F162" s="77"/>
      <c r="G162" s="77"/>
      <c r="H162" s="77"/>
      <c r="I162" s="77"/>
      <c r="J162" s="78"/>
    </row>
    <row r="163" spans="1:10" ht="12.75">
      <c r="A163" s="85"/>
      <c r="B163" s="76"/>
      <c r="C163" s="77"/>
      <c r="D163" s="77"/>
      <c r="E163" s="77"/>
      <c r="F163" s="77"/>
      <c r="G163" s="77"/>
      <c r="H163" s="77"/>
      <c r="I163" s="77"/>
      <c r="J163" s="78"/>
    </row>
    <row r="164" spans="1:10" ht="12.75">
      <c r="A164" s="85"/>
      <c r="B164" s="76"/>
      <c r="C164" s="77"/>
      <c r="D164" s="77"/>
      <c r="E164" s="77"/>
      <c r="F164" s="77"/>
      <c r="G164" s="77"/>
      <c r="H164" s="77"/>
      <c r="I164" s="77"/>
      <c r="J164" s="78"/>
    </row>
    <row r="165" spans="1:10" ht="12.75">
      <c r="A165" s="85"/>
      <c r="B165" s="76"/>
      <c r="C165" s="77"/>
      <c r="D165" s="77"/>
      <c r="E165" s="77"/>
      <c r="F165" s="77"/>
      <c r="G165" s="77"/>
      <c r="H165" s="77"/>
      <c r="I165" s="77"/>
      <c r="J165" s="78"/>
    </row>
    <row r="166" spans="1:10" ht="12.75">
      <c r="A166" s="85"/>
      <c r="B166" s="76"/>
      <c r="C166" s="77"/>
      <c r="D166" s="77"/>
      <c r="E166" s="77"/>
      <c r="F166" s="77"/>
      <c r="G166" s="77"/>
      <c r="H166" s="77"/>
      <c r="I166" s="77"/>
      <c r="J166" s="78"/>
    </row>
    <row r="167" spans="1:10" ht="12.75">
      <c r="A167" s="85"/>
      <c r="B167" s="76"/>
      <c r="C167" s="77"/>
      <c r="D167" s="77"/>
      <c r="E167" s="77"/>
      <c r="F167" s="77"/>
      <c r="G167" s="77"/>
      <c r="H167" s="77"/>
      <c r="I167" s="77"/>
      <c r="J167" s="78"/>
    </row>
    <row r="168" spans="1:10" ht="12.75">
      <c r="A168" s="85"/>
      <c r="B168" s="76"/>
      <c r="C168" s="77"/>
      <c r="D168" s="77"/>
      <c r="E168" s="77"/>
      <c r="F168" s="77"/>
      <c r="G168" s="77"/>
      <c r="H168" s="77"/>
      <c r="I168" s="77"/>
      <c r="J168" s="78"/>
    </row>
    <row r="169" spans="1:10" ht="12.75">
      <c r="A169" s="85"/>
      <c r="B169" s="76"/>
      <c r="C169" s="77"/>
      <c r="D169" s="77"/>
      <c r="E169" s="77"/>
      <c r="F169" s="77"/>
      <c r="G169" s="77"/>
      <c r="H169" s="77"/>
      <c r="I169" s="77"/>
      <c r="J169" s="78"/>
    </row>
    <row r="170" spans="1:10" ht="12.75">
      <c r="A170" s="85"/>
      <c r="B170" s="76"/>
      <c r="C170" s="77"/>
      <c r="D170" s="77"/>
      <c r="E170" s="77"/>
      <c r="F170" s="77"/>
      <c r="G170" s="77"/>
      <c r="H170" s="77"/>
      <c r="I170" s="77"/>
      <c r="J170" s="78"/>
    </row>
    <row r="171" spans="1:10" ht="12.75">
      <c r="A171" s="85"/>
      <c r="B171" s="76"/>
      <c r="C171" s="77"/>
      <c r="D171" s="77"/>
      <c r="E171" s="77"/>
      <c r="F171" s="77"/>
      <c r="G171" s="77"/>
      <c r="H171" s="77"/>
      <c r="I171" s="77"/>
      <c r="J171" s="78"/>
    </row>
    <row r="172" spans="1:10" ht="12.75">
      <c r="A172" s="85"/>
      <c r="B172" s="76"/>
      <c r="C172" s="77"/>
      <c r="D172" s="77"/>
      <c r="E172" s="77"/>
      <c r="F172" s="77"/>
      <c r="G172" s="77"/>
      <c r="H172" s="77"/>
      <c r="I172" s="77"/>
      <c r="J172" s="78"/>
    </row>
    <row r="173" spans="1:10" ht="12.75">
      <c r="A173" s="85"/>
      <c r="B173" s="76"/>
      <c r="C173" s="77"/>
      <c r="D173" s="77"/>
      <c r="E173" s="77"/>
      <c r="F173" s="77"/>
      <c r="G173" s="77"/>
      <c r="H173" s="77"/>
      <c r="I173" s="77"/>
      <c r="J173" s="78"/>
    </row>
    <row r="174" spans="1:10" ht="12.75">
      <c r="A174" s="85"/>
      <c r="B174" s="76"/>
      <c r="C174" s="77"/>
      <c r="D174" s="77"/>
      <c r="E174" s="77"/>
      <c r="F174" s="77"/>
      <c r="G174" s="77"/>
      <c r="H174" s="77"/>
      <c r="I174" s="77"/>
      <c r="J174" s="78"/>
    </row>
    <row r="175" spans="1:10" ht="12.75">
      <c r="A175" s="85"/>
      <c r="B175" s="76"/>
      <c r="C175" s="77"/>
      <c r="D175" s="77"/>
      <c r="E175" s="77"/>
      <c r="F175" s="77"/>
      <c r="G175" s="77"/>
      <c r="H175" s="77"/>
      <c r="I175" s="77"/>
      <c r="J175" s="78"/>
    </row>
    <row r="176" spans="1:10" ht="12.75">
      <c r="A176" s="85"/>
      <c r="B176" s="76"/>
      <c r="C176" s="77"/>
      <c r="D176" s="77"/>
      <c r="E176" s="77"/>
      <c r="F176" s="77"/>
      <c r="G176" s="77"/>
      <c r="H176" s="77"/>
      <c r="I176" s="77"/>
      <c r="J176" s="78"/>
    </row>
    <row r="177" spans="1:10" ht="12.75">
      <c r="A177" s="85"/>
      <c r="B177" s="76"/>
      <c r="C177" s="77"/>
      <c r="D177" s="77"/>
      <c r="E177" s="77"/>
      <c r="F177" s="77"/>
      <c r="G177" s="77"/>
      <c r="H177" s="77"/>
      <c r="I177" s="77"/>
      <c r="J177" s="78"/>
    </row>
    <row r="178" spans="1:10" ht="12.75">
      <c r="A178" s="85"/>
      <c r="B178" s="76"/>
      <c r="C178" s="77"/>
      <c r="D178" s="77"/>
      <c r="E178" s="77"/>
      <c r="F178" s="77"/>
      <c r="G178" s="77"/>
      <c r="H178" s="77"/>
      <c r="I178" s="77"/>
      <c r="J178" s="78"/>
    </row>
    <row r="179" spans="1:10" ht="12.75">
      <c r="A179" s="85"/>
      <c r="B179" s="76"/>
      <c r="C179" s="77"/>
      <c r="D179" s="77"/>
      <c r="E179" s="77"/>
      <c r="F179" s="77"/>
      <c r="G179" s="77"/>
      <c r="H179" s="77"/>
      <c r="I179" s="77"/>
      <c r="J179" s="78"/>
    </row>
    <row r="180" spans="1:10" ht="12.75">
      <c r="A180" s="85"/>
      <c r="B180" s="76"/>
      <c r="C180" s="77"/>
      <c r="D180" s="77"/>
      <c r="E180" s="77"/>
      <c r="F180" s="77"/>
      <c r="G180" s="77"/>
      <c r="H180" s="77"/>
      <c r="I180" s="77"/>
      <c r="J180" s="78"/>
    </row>
    <row r="181" spans="1:10" ht="12.75">
      <c r="A181" s="85"/>
      <c r="B181" s="76"/>
      <c r="C181" s="77"/>
      <c r="D181" s="77"/>
      <c r="E181" s="77"/>
      <c r="F181" s="77"/>
      <c r="G181" s="77"/>
      <c r="H181" s="77"/>
      <c r="I181" s="77"/>
      <c r="J181" s="78"/>
    </row>
    <row r="182" spans="1:10" ht="12.75">
      <c r="A182" s="85"/>
      <c r="B182" s="76"/>
      <c r="C182" s="77"/>
      <c r="D182" s="77"/>
      <c r="E182" s="77"/>
      <c r="F182" s="77"/>
      <c r="G182" s="77"/>
      <c r="H182" s="77"/>
      <c r="I182" s="77"/>
      <c r="J182" s="78"/>
    </row>
    <row r="183" spans="1:10" ht="12.75">
      <c r="A183" s="85"/>
      <c r="B183" s="76"/>
      <c r="C183" s="77"/>
      <c r="D183" s="77"/>
      <c r="E183" s="77"/>
      <c r="F183" s="77"/>
      <c r="G183" s="77"/>
      <c r="H183" s="77"/>
      <c r="I183" s="77"/>
      <c r="J183" s="78"/>
    </row>
    <row r="184" spans="1:10" ht="12.75">
      <c r="A184" s="85"/>
      <c r="B184" s="76"/>
      <c r="C184" s="77"/>
      <c r="D184" s="77"/>
      <c r="E184" s="77"/>
      <c r="F184" s="77"/>
      <c r="G184" s="77"/>
      <c r="H184" s="77"/>
      <c r="I184" s="77"/>
      <c r="J184" s="78"/>
    </row>
    <row r="185" spans="1:10" ht="12.75">
      <c r="A185" s="85"/>
      <c r="B185" s="76"/>
      <c r="C185" s="77"/>
      <c r="D185" s="77"/>
      <c r="E185" s="77"/>
      <c r="F185" s="77"/>
      <c r="G185" s="77"/>
      <c r="H185" s="77"/>
      <c r="I185" s="77"/>
      <c r="J185" s="78"/>
    </row>
    <row r="186" spans="1:10" ht="12.75">
      <c r="A186" s="85"/>
      <c r="B186" s="76"/>
      <c r="C186" s="77"/>
      <c r="D186" s="77"/>
      <c r="E186" s="77"/>
      <c r="F186" s="77"/>
      <c r="G186" s="77"/>
      <c r="H186" s="77"/>
      <c r="I186" s="77"/>
      <c r="J186" s="78"/>
    </row>
    <row r="187" spans="1:10" ht="12.75">
      <c r="A187" s="85"/>
      <c r="B187" s="76"/>
      <c r="C187" s="77"/>
      <c r="D187" s="77"/>
      <c r="E187" s="77"/>
      <c r="F187" s="77"/>
      <c r="G187" s="77"/>
      <c r="H187" s="77"/>
      <c r="I187" s="77"/>
      <c r="J187" s="78"/>
    </row>
    <row r="188" spans="1:10" ht="12.75">
      <c r="A188" s="85"/>
      <c r="B188" s="76"/>
      <c r="C188" s="77"/>
      <c r="D188" s="77"/>
      <c r="E188" s="77"/>
      <c r="F188" s="77"/>
      <c r="G188" s="77"/>
      <c r="H188" s="77"/>
      <c r="I188" s="77"/>
      <c r="J188" s="78"/>
    </row>
    <row r="189" spans="1:10" ht="12.75">
      <c r="A189" s="85"/>
      <c r="B189" s="76"/>
      <c r="C189" s="77"/>
      <c r="D189" s="77"/>
      <c r="E189" s="77"/>
      <c r="F189" s="77"/>
      <c r="G189" s="77"/>
      <c r="H189" s="77"/>
      <c r="I189" s="77"/>
      <c r="J189" s="78"/>
    </row>
    <row r="190" spans="1:10" ht="12.75">
      <c r="A190" s="85"/>
      <c r="B190" s="76"/>
      <c r="C190" s="77"/>
      <c r="D190" s="77"/>
      <c r="E190" s="77"/>
      <c r="F190" s="77"/>
      <c r="G190" s="77"/>
      <c r="H190" s="77"/>
      <c r="I190" s="77"/>
      <c r="J190" s="78"/>
    </row>
    <row r="191" spans="1:10" ht="12.75">
      <c r="A191" s="85"/>
      <c r="B191" s="76"/>
      <c r="C191" s="77"/>
      <c r="D191" s="77"/>
      <c r="E191" s="77"/>
      <c r="F191" s="77"/>
      <c r="G191" s="77"/>
      <c r="H191" s="77"/>
      <c r="I191" s="77"/>
      <c r="J191" s="78"/>
    </row>
    <row r="192" spans="1:10" ht="12.75">
      <c r="A192" s="85"/>
      <c r="B192" s="76"/>
      <c r="C192" s="77"/>
      <c r="D192" s="77"/>
      <c r="E192" s="77"/>
      <c r="F192" s="77"/>
      <c r="G192" s="77"/>
      <c r="H192" s="77"/>
      <c r="I192" s="77"/>
      <c r="J192" s="78"/>
    </row>
    <row r="193" spans="1:10" ht="12.75">
      <c r="A193" s="85"/>
      <c r="B193" s="76"/>
      <c r="C193" s="77"/>
      <c r="D193" s="77"/>
      <c r="E193" s="77"/>
      <c r="F193" s="77"/>
      <c r="G193" s="77"/>
      <c r="H193" s="77"/>
      <c r="I193" s="77"/>
      <c r="J193" s="78"/>
    </row>
    <row r="194" spans="1:10" ht="12.75">
      <c r="A194" s="85"/>
      <c r="B194" s="76"/>
      <c r="C194" s="77"/>
      <c r="D194" s="77"/>
      <c r="E194" s="77"/>
      <c r="F194" s="77"/>
      <c r="G194" s="77"/>
      <c r="H194" s="77"/>
      <c r="I194" s="77"/>
      <c r="J194" s="78"/>
    </row>
    <row r="195" spans="1:10" ht="12.75">
      <c r="A195" s="85"/>
      <c r="B195" s="76"/>
      <c r="C195" s="77"/>
      <c r="D195" s="77"/>
      <c r="E195" s="77"/>
      <c r="F195" s="77"/>
      <c r="G195" s="77"/>
      <c r="H195" s="77"/>
      <c r="I195" s="77"/>
      <c r="J195" s="78"/>
    </row>
    <row r="196" spans="1:10" ht="12.75">
      <c r="A196" s="85"/>
      <c r="B196" s="76"/>
      <c r="C196" s="77"/>
      <c r="D196" s="77"/>
      <c r="E196" s="77"/>
      <c r="F196" s="77"/>
      <c r="G196" s="77"/>
      <c r="H196" s="77"/>
      <c r="I196" s="77"/>
      <c r="J196" s="78"/>
    </row>
    <row r="197" spans="1:10" ht="12.75">
      <c r="A197" s="85"/>
      <c r="B197" s="76"/>
      <c r="C197" s="77"/>
      <c r="D197" s="77"/>
      <c r="E197" s="77"/>
      <c r="F197" s="77"/>
      <c r="G197" s="77"/>
      <c r="H197" s="77"/>
      <c r="I197" s="77"/>
      <c r="J197" s="78"/>
    </row>
    <row r="198" spans="1:10" ht="12.75">
      <c r="A198" s="85"/>
      <c r="B198" s="76"/>
      <c r="C198" s="77"/>
      <c r="D198" s="77"/>
      <c r="E198" s="77"/>
      <c r="F198" s="77"/>
      <c r="G198" s="77"/>
      <c r="H198" s="77"/>
      <c r="I198" s="77"/>
      <c r="J198" s="78"/>
    </row>
    <row r="199" spans="1:10" ht="12.75">
      <c r="A199" s="85"/>
      <c r="B199" s="76"/>
      <c r="C199" s="77"/>
      <c r="D199" s="77"/>
      <c r="E199" s="77"/>
      <c r="F199" s="77"/>
      <c r="G199" s="77"/>
      <c r="H199" s="77"/>
      <c r="I199" s="77"/>
      <c r="J199" s="78"/>
    </row>
    <row r="200" spans="1:10" ht="12.75">
      <c r="A200" s="85"/>
      <c r="B200" s="76"/>
      <c r="C200" s="77"/>
      <c r="D200" s="77"/>
      <c r="E200" s="77"/>
      <c r="F200" s="77"/>
      <c r="G200" s="77"/>
      <c r="H200" s="77"/>
      <c r="I200" s="77"/>
      <c r="J200" s="78"/>
    </row>
    <row r="201" spans="1:10" ht="12.75">
      <c r="A201" s="85"/>
      <c r="B201" s="76"/>
      <c r="C201" s="77"/>
      <c r="D201" s="77"/>
      <c r="E201" s="77"/>
      <c r="F201" s="77"/>
      <c r="G201" s="77"/>
      <c r="H201" s="77"/>
      <c r="I201" s="77"/>
      <c r="J201" s="78"/>
    </row>
    <row r="202" spans="1:10" ht="12.75">
      <c r="A202" s="85"/>
      <c r="B202" s="76"/>
      <c r="C202" s="77"/>
      <c r="D202" s="77"/>
      <c r="E202" s="77"/>
      <c r="F202" s="77"/>
      <c r="G202" s="77"/>
      <c r="H202" s="77"/>
      <c r="I202" s="77"/>
      <c r="J202" s="78"/>
    </row>
    <row r="203" spans="1:10" ht="12.75">
      <c r="A203" s="85"/>
      <c r="B203" s="76"/>
      <c r="C203" s="77"/>
      <c r="D203" s="77"/>
      <c r="E203" s="77"/>
      <c r="F203" s="77"/>
      <c r="G203" s="77"/>
      <c r="H203" s="77"/>
      <c r="I203" s="77"/>
      <c r="J203" s="78"/>
    </row>
    <row r="204" spans="1:10" ht="12.75">
      <c r="A204" s="85"/>
      <c r="B204" s="76"/>
      <c r="C204" s="77"/>
      <c r="D204" s="77"/>
      <c r="E204" s="77"/>
      <c r="F204" s="77"/>
      <c r="G204" s="77"/>
      <c r="H204" s="77"/>
      <c r="I204" s="77"/>
      <c r="J204" s="78"/>
    </row>
    <row r="205" spans="1:10" ht="12.75">
      <c r="A205" s="85"/>
      <c r="B205" s="76"/>
      <c r="C205" s="77"/>
      <c r="D205" s="77"/>
      <c r="E205" s="77"/>
      <c r="F205" s="77"/>
      <c r="G205" s="77"/>
      <c r="H205" s="77"/>
      <c r="I205" s="77"/>
      <c r="J205" s="78"/>
    </row>
    <row r="206" spans="1:10" ht="12.75">
      <c r="A206" s="85"/>
      <c r="B206" s="76"/>
      <c r="C206" s="77"/>
      <c r="D206" s="77"/>
      <c r="E206" s="77"/>
      <c r="F206" s="77"/>
      <c r="G206" s="77"/>
      <c r="H206" s="77"/>
      <c r="I206" s="77"/>
      <c r="J206" s="78"/>
    </row>
    <row r="207" spans="1:10" ht="12.75">
      <c r="A207" s="85"/>
      <c r="B207" s="76"/>
      <c r="C207" s="77"/>
      <c r="D207" s="77"/>
      <c r="E207" s="77"/>
      <c r="F207" s="77"/>
      <c r="G207" s="77"/>
      <c r="H207" s="77"/>
      <c r="I207" s="77"/>
      <c r="J207" s="78"/>
    </row>
    <row r="208" spans="1:10" ht="12.75">
      <c r="A208" s="85"/>
      <c r="B208" s="76"/>
      <c r="C208" s="77"/>
      <c r="D208" s="77"/>
      <c r="E208" s="77"/>
      <c r="F208" s="77"/>
      <c r="G208" s="77"/>
      <c r="H208" s="77"/>
      <c r="I208" s="77"/>
      <c r="J208" s="78"/>
    </row>
    <row r="209" spans="1:10" ht="12.75">
      <c r="A209" s="85"/>
      <c r="B209" s="76"/>
      <c r="C209" s="77"/>
      <c r="D209" s="77"/>
      <c r="E209" s="77"/>
      <c r="F209" s="77"/>
      <c r="G209" s="77"/>
      <c r="H209" s="77"/>
      <c r="I209" s="77"/>
      <c r="J209" s="78"/>
    </row>
    <row r="210" spans="1:10" ht="12.75">
      <c r="A210" s="85"/>
      <c r="B210" s="76"/>
      <c r="C210" s="77"/>
      <c r="D210" s="77"/>
      <c r="E210" s="77"/>
      <c r="F210" s="77"/>
      <c r="G210" s="77"/>
      <c r="H210" s="77"/>
      <c r="I210" s="77"/>
      <c r="J210" s="78"/>
    </row>
    <row r="211" spans="1:10" ht="12.75">
      <c r="A211" s="85"/>
      <c r="B211" s="76"/>
      <c r="C211" s="77"/>
      <c r="D211" s="77"/>
      <c r="E211" s="77"/>
      <c r="F211" s="77"/>
      <c r="G211" s="77"/>
      <c r="H211" s="77"/>
      <c r="I211" s="77"/>
      <c r="J211" s="78"/>
    </row>
    <row r="212" spans="1:10" ht="12.75">
      <c r="A212" s="85"/>
      <c r="B212" s="76"/>
      <c r="C212" s="77"/>
      <c r="D212" s="77"/>
      <c r="E212" s="77"/>
      <c r="F212" s="77"/>
      <c r="G212" s="77"/>
      <c r="H212" s="77"/>
      <c r="I212" s="77"/>
      <c r="J212" s="78"/>
    </row>
    <row r="213" spans="1:10" ht="12.75">
      <c r="A213" s="85"/>
      <c r="B213" s="76"/>
      <c r="C213" s="77"/>
      <c r="D213" s="77"/>
      <c r="E213" s="77"/>
      <c r="F213" s="77"/>
      <c r="G213" s="77"/>
      <c r="H213" s="77"/>
      <c r="I213" s="77"/>
      <c r="J213" s="78"/>
    </row>
    <row r="214" spans="1:10" ht="12.75">
      <c r="A214" s="85"/>
      <c r="B214" s="76"/>
      <c r="C214" s="77"/>
      <c r="D214" s="77"/>
      <c r="E214" s="77"/>
      <c r="F214" s="77"/>
      <c r="G214" s="77"/>
      <c r="H214" s="77"/>
      <c r="I214" s="77"/>
      <c r="J214" s="78"/>
    </row>
    <row r="215" spans="1:10" ht="12.75">
      <c r="A215" s="85"/>
      <c r="B215" s="76"/>
      <c r="C215" s="77"/>
      <c r="D215" s="77"/>
      <c r="E215" s="77"/>
      <c r="F215" s="77"/>
      <c r="G215" s="77"/>
      <c r="H215" s="77"/>
      <c r="I215" s="77"/>
      <c r="J215" s="78"/>
    </row>
    <row r="216" spans="1:10" ht="12.75">
      <c r="A216" s="85"/>
      <c r="B216" s="76"/>
      <c r="C216" s="77"/>
      <c r="D216" s="77"/>
      <c r="E216" s="77"/>
      <c r="F216" s="77"/>
      <c r="G216" s="77"/>
      <c r="H216" s="77"/>
      <c r="I216" s="77"/>
      <c r="J216" s="78"/>
    </row>
    <row r="217" spans="1:10" ht="12.75">
      <c r="A217" s="85"/>
      <c r="B217" s="76"/>
      <c r="C217" s="77"/>
      <c r="D217" s="77"/>
      <c r="E217" s="77"/>
      <c r="F217" s="77"/>
      <c r="G217" s="77"/>
      <c r="H217" s="77"/>
      <c r="I217" s="77"/>
      <c r="J217" s="78"/>
    </row>
    <row r="218" ht="12.75">
      <c r="J218" s="5"/>
    </row>
    <row r="219" ht="12.75">
      <c r="J219" s="5"/>
    </row>
    <row r="220" ht="12.75">
      <c r="J220" s="5"/>
    </row>
    <row r="221" ht="12.75">
      <c r="J221" s="5"/>
    </row>
    <row r="222" ht="12.75">
      <c r="J222" s="5"/>
    </row>
    <row r="223" ht="12.75">
      <c r="J223" s="5"/>
    </row>
    <row r="224" ht="12.75">
      <c r="J224" s="5"/>
    </row>
    <row r="225" ht="12.75">
      <c r="J225" s="5"/>
    </row>
    <row r="226" ht="12.75">
      <c r="J226" s="5"/>
    </row>
    <row r="227" ht="12.75">
      <c r="J227" s="5"/>
    </row>
    <row r="228" ht="12.75">
      <c r="J228" s="5"/>
    </row>
    <row r="229" ht="12.75">
      <c r="J229" s="5"/>
    </row>
    <row r="230" ht="12.75">
      <c r="J230" s="5"/>
    </row>
    <row r="231" ht="12.75">
      <c r="J231" s="5"/>
    </row>
  </sheetData>
  <sheetProtection selectLockedCells="1" selectUnlockedCells="1"/>
  <mergeCells count="13">
    <mergeCell ref="A1:J1"/>
    <mergeCell ref="A66:J66"/>
    <mergeCell ref="A79:J79"/>
    <mergeCell ref="A2:J2"/>
    <mergeCell ref="I49:J49"/>
    <mergeCell ref="A5:J5"/>
    <mergeCell ref="A94:J94"/>
    <mergeCell ref="A95:J95"/>
    <mergeCell ref="A112:J112"/>
    <mergeCell ref="A55:J55"/>
    <mergeCell ref="A98:J98"/>
    <mergeCell ref="A101:J101"/>
    <mergeCell ref="A108:J108"/>
  </mergeCells>
  <printOptions/>
  <pageMargins left="0.7" right="0.7" top="0.75" bottom="0.75" header="0.3" footer="0.3"/>
  <pageSetup fitToHeight="0" fitToWidth="1" horizontalDpi="300" verticalDpi="300" orientation="portrait" paperSize="9" scale="91" r:id="rId1"/>
  <rowBreaks count="2" manualBreakCount="2">
    <brk id="50" max="9" man="1"/>
    <brk id="9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9"/>
  <sheetViews>
    <sheetView view="pageBreakPreview" zoomScale="103" zoomScaleSheetLayoutView="103" zoomScalePageLayoutView="0" workbookViewId="0" topLeftCell="A53">
      <selection activeCell="F18" sqref="F18"/>
    </sheetView>
  </sheetViews>
  <sheetFormatPr defaultColWidth="13.00390625" defaultRowHeight="12.75"/>
  <cols>
    <col min="1" max="1" width="40.7109375" style="1" customWidth="1"/>
    <col min="2" max="2" width="6.28125" style="33" customWidth="1"/>
    <col min="3" max="9" width="6.28125" style="2" customWidth="1"/>
    <col min="10" max="10" width="6.28125" style="3" customWidth="1"/>
    <col min="11" max="16384" width="13.00390625" style="4" customWidth="1"/>
  </cols>
  <sheetData>
    <row r="1" spans="1:10" ht="12.7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48" customHeight="1">
      <c r="A2" s="151" t="s">
        <v>139</v>
      </c>
      <c r="B2" s="151"/>
      <c r="C2" s="151"/>
      <c r="D2" s="151"/>
      <c r="E2" s="151"/>
      <c r="F2" s="151"/>
      <c r="G2" s="151"/>
      <c r="H2" s="151"/>
      <c r="I2" s="151"/>
      <c r="J2" s="151"/>
    </row>
    <row r="3" ht="12" customHeight="1">
      <c r="J3" s="5"/>
    </row>
    <row r="4" spans="1:10" s="11" customFormat="1" ht="84" customHeight="1">
      <c r="A4" s="35" t="s">
        <v>0</v>
      </c>
      <c r="B4" s="36" t="s">
        <v>1</v>
      </c>
      <c r="C4" s="37" t="s">
        <v>2</v>
      </c>
      <c r="D4" s="37" t="s">
        <v>3</v>
      </c>
      <c r="E4" s="38" t="s">
        <v>4</v>
      </c>
      <c r="F4" s="39" t="s">
        <v>5</v>
      </c>
      <c r="G4" s="39" t="s">
        <v>6</v>
      </c>
      <c r="H4" s="37" t="s">
        <v>7</v>
      </c>
      <c r="I4" s="38" t="s">
        <v>8</v>
      </c>
      <c r="J4" s="38" t="s">
        <v>9</v>
      </c>
    </row>
    <row r="5" spans="1:10" s="11" customFormat="1" ht="12.75" customHeight="1">
      <c r="A5" s="142" t="s">
        <v>20</v>
      </c>
      <c r="B5" s="143"/>
      <c r="C5" s="143"/>
      <c r="D5" s="143"/>
      <c r="E5" s="143"/>
      <c r="F5" s="143"/>
      <c r="G5" s="143"/>
      <c r="H5" s="143"/>
      <c r="I5" s="143"/>
      <c r="J5" s="144"/>
    </row>
    <row r="6" spans="1:10" s="14" customFormat="1" ht="12" customHeight="1">
      <c r="A6" s="81" t="s">
        <v>27</v>
      </c>
      <c r="B6" s="63">
        <v>2</v>
      </c>
      <c r="C6" s="12" t="s">
        <v>11</v>
      </c>
      <c r="D6" s="61">
        <f>SUM(E6:H6)</f>
        <v>30</v>
      </c>
      <c r="E6" s="69"/>
      <c r="F6" s="69"/>
      <c r="G6" s="69">
        <v>30</v>
      </c>
      <c r="H6" s="45"/>
      <c r="I6" s="13">
        <f aca="true" t="shared" si="0" ref="I6:I13">ROUNDUP(E6/15,0)</f>
        <v>0</v>
      </c>
      <c r="J6" s="13">
        <f aca="true" t="shared" si="1" ref="J6:J14">ROUNDUP((F6+G6+H6)/15,0)</f>
        <v>2</v>
      </c>
    </row>
    <row r="7" spans="1:10" s="14" customFormat="1" ht="12" customHeight="1">
      <c r="A7" s="81" t="s">
        <v>28</v>
      </c>
      <c r="B7" s="63">
        <v>1</v>
      </c>
      <c r="C7" s="12" t="s">
        <v>11</v>
      </c>
      <c r="D7" s="61">
        <f aca="true" t="shared" si="2" ref="D7:D13">SUM(E7:H7)</f>
        <v>30</v>
      </c>
      <c r="E7" s="116"/>
      <c r="F7" s="116">
        <v>30</v>
      </c>
      <c r="G7" s="116"/>
      <c r="H7" s="13"/>
      <c r="I7" s="13">
        <f t="shared" si="0"/>
        <v>0</v>
      </c>
      <c r="J7" s="13">
        <f t="shared" si="1"/>
        <v>2</v>
      </c>
    </row>
    <row r="8" spans="1:10" s="14" customFormat="1" ht="12" customHeight="1">
      <c r="A8" s="81" t="s">
        <v>34</v>
      </c>
      <c r="B8" s="63">
        <v>7</v>
      </c>
      <c r="C8" s="12" t="s">
        <v>11</v>
      </c>
      <c r="D8" s="61">
        <f t="shared" si="2"/>
        <v>75</v>
      </c>
      <c r="E8" s="82">
        <v>30</v>
      </c>
      <c r="F8" s="82">
        <v>30</v>
      </c>
      <c r="G8" s="82">
        <v>15</v>
      </c>
      <c r="H8" s="13"/>
      <c r="I8" s="13">
        <f t="shared" si="0"/>
        <v>2</v>
      </c>
      <c r="J8" s="13">
        <f t="shared" si="1"/>
        <v>3</v>
      </c>
    </row>
    <row r="9" spans="1:10" s="15" customFormat="1" ht="12" customHeight="1">
      <c r="A9" s="81" t="s">
        <v>17</v>
      </c>
      <c r="B9" s="64">
        <v>7</v>
      </c>
      <c r="C9" s="12" t="s">
        <v>10</v>
      </c>
      <c r="D9" s="61">
        <f t="shared" si="2"/>
        <v>75</v>
      </c>
      <c r="E9" s="82">
        <v>45</v>
      </c>
      <c r="F9" s="86">
        <v>10</v>
      </c>
      <c r="G9" s="86">
        <v>20</v>
      </c>
      <c r="H9" s="13"/>
      <c r="I9" s="13">
        <f t="shared" si="0"/>
        <v>3</v>
      </c>
      <c r="J9" s="13">
        <f t="shared" si="1"/>
        <v>2</v>
      </c>
    </row>
    <row r="10" spans="1:10" s="15" customFormat="1" ht="12" customHeight="1">
      <c r="A10" s="81" t="s">
        <v>35</v>
      </c>
      <c r="B10" s="64">
        <v>6</v>
      </c>
      <c r="C10" s="12" t="s">
        <v>10</v>
      </c>
      <c r="D10" s="61">
        <f t="shared" si="2"/>
        <v>30</v>
      </c>
      <c r="E10" s="82">
        <v>30</v>
      </c>
      <c r="F10" s="86"/>
      <c r="G10" s="86"/>
      <c r="H10" s="13"/>
      <c r="I10" s="13">
        <f t="shared" si="0"/>
        <v>2</v>
      </c>
      <c r="J10" s="13">
        <f t="shared" si="1"/>
        <v>0</v>
      </c>
    </row>
    <row r="11" spans="1:10" s="14" customFormat="1" ht="12" customHeight="1">
      <c r="A11" s="127" t="s">
        <v>145</v>
      </c>
      <c r="B11" s="128">
        <v>2</v>
      </c>
      <c r="C11" s="129" t="s">
        <v>11</v>
      </c>
      <c r="D11" s="130">
        <f t="shared" si="2"/>
        <v>30</v>
      </c>
      <c r="E11" s="82">
        <v>30</v>
      </c>
      <c r="F11" s="86"/>
      <c r="G11" s="86"/>
      <c r="H11" s="131"/>
      <c r="I11" s="131">
        <f t="shared" si="0"/>
        <v>2</v>
      </c>
      <c r="J11" s="13">
        <f t="shared" si="1"/>
        <v>0</v>
      </c>
    </row>
    <row r="12" spans="1:10" s="16" customFormat="1" ht="12" customHeight="1">
      <c r="A12" s="62" t="s">
        <v>99</v>
      </c>
      <c r="B12" s="68">
        <v>0</v>
      </c>
      <c r="C12" s="12" t="s">
        <v>11</v>
      </c>
      <c r="D12" s="61">
        <f t="shared" si="2"/>
        <v>5</v>
      </c>
      <c r="E12" s="82">
        <v>5</v>
      </c>
      <c r="F12" s="117"/>
      <c r="G12" s="117"/>
      <c r="H12" s="13"/>
      <c r="I12" s="13">
        <f t="shared" si="0"/>
        <v>1</v>
      </c>
      <c r="J12" s="13">
        <f t="shared" si="1"/>
        <v>0</v>
      </c>
    </row>
    <row r="13" spans="1:10" s="14" customFormat="1" ht="12" customHeight="1">
      <c r="A13" s="81" t="s">
        <v>40</v>
      </c>
      <c r="B13" s="63">
        <v>5</v>
      </c>
      <c r="C13" s="12" t="s">
        <v>11</v>
      </c>
      <c r="D13" s="61">
        <f t="shared" si="2"/>
        <v>45</v>
      </c>
      <c r="E13" s="82">
        <v>15</v>
      </c>
      <c r="F13" s="82">
        <v>0</v>
      </c>
      <c r="G13" s="82">
        <v>30</v>
      </c>
      <c r="H13" s="13"/>
      <c r="I13" s="13">
        <f t="shared" si="0"/>
        <v>1</v>
      </c>
      <c r="J13" s="13">
        <f t="shared" si="1"/>
        <v>2</v>
      </c>
    </row>
    <row r="14" spans="1:10" s="15" customFormat="1" ht="12" customHeight="1">
      <c r="A14" s="57" t="s">
        <v>12</v>
      </c>
      <c r="B14" s="29">
        <f>SUM(B6:B13)</f>
        <v>30</v>
      </c>
      <c r="C14" s="56">
        <f>COUNTIF(C6:C13,"e")</f>
        <v>2</v>
      </c>
      <c r="D14" s="29">
        <f aca="true" t="shared" si="3" ref="D14:I14">SUM(D6:D13)</f>
        <v>320</v>
      </c>
      <c r="E14" s="29">
        <f t="shared" si="3"/>
        <v>155</v>
      </c>
      <c r="F14" s="29">
        <f t="shared" si="3"/>
        <v>70</v>
      </c>
      <c r="G14" s="29">
        <f t="shared" si="3"/>
        <v>95</v>
      </c>
      <c r="H14" s="29">
        <f t="shared" si="3"/>
        <v>0</v>
      </c>
      <c r="I14" s="29">
        <f t="shared" si="3"/>
        <v>11</v>
      </c>
      <c r="J14" s="43">
        <f t="shared" si="1"/>
        <v>11</v>
      </c>
    </row>
    <row r="15" spans="1:10" s="15" customFormat="1" ht="12" customHeight="1">
      <c r="A15" s="59" t="s">
        <v>21</v>
      </c>
      <c r="B15" s="118"/>
      <c r="C15" s="118"/>
      <c r="D15" s="118"/>
      <c r="E15" s="118"/>
      <c r="F15" s="118"/>
      <c r="G15" s="118"/>
      <c r="H15" s="118"/>
      <c r="I15" s="118"/>
      <c r="J15" s="119"/>
    </row>
    <row r="16" spans="1:10" s="15" customFormat="1" ht="12" customHeight="1">
      <c r="A16" s="73" t="s">
        <v>29</v>
      </c>
      <c r="B16" s="67">
        <v>2</v>
      </c>
      <c r="C16" s="12" t="s">
        <v>11</v>
      </c>
      <c r="D16" s="13">
        <f>SUM(E16:H16)</f>
        <v>30</v>
      </c>
      <c r="E16" s="13"/>
      <c r="F16" s="13"/>
      <c r="G16" s="18">
        <v>30</v>
      </c>
      <c r="H16" s="13"/>
      <c r="I16" s="13">
        <f aca="true" t="shared" si="4" ref="I16:I23">ROUNDUP(E16/15,0)</f>
        <v>0</v>
      </c>
      <c r="J16" s="13">
        <f aca="true" t="shared" si="5" ref="J16:J23">ROUNDUP((F16+G16+H16)/15,0)</f>
        <v>2</v>
      </c>
    </row>
    <row r="17" spans="1:10" s="96" customFormat="1" ht="12" customHeight="1">
      <c r="A17" s="73" t="s">
        <v>30</v>
      </c>
      <c r="B17" s="67">
        <v>1</v>
      </c>
      <c r="C17" s="12" t="s">
        <v>11</v>
      </c>
      <c r="D17" s="13">
        <f aca="true" t="shared" si="6" ref="D17:D23">SUM(E17:H17)</f>
        <v>15</v>
      </c>
      <c r="E17" s="40"/>
      <c r="F17" s="40">
        <v>15</v>
      </c>
      <c r="G17" s="99"/>
      <c r="H17" s="13"/>
      <c r="I17" s="13">
        <f t="shared" si="4"/>
        <v>0</v>
      </c>
      <c r="J17" s="13">
        <f t="shared" si="5"/>
        <v>1</v>
      </c>
    </row>
    <row r="18" spans="1:10" s="17" customFormat="1" ht="12" customHeight="1">
      <c r="A18" s="81" t="s">
        <v>41</v>
      </c>
      <c r="B18" s="67">
        <v>6</v>
      </c>
      <c r="C18" s="12" t="s">
        <v>10</v>
      </c>
      <c r="D18" s="13">
        <f t="shared" si="6"/>
        <v>60</v>
      </c>
      <c r="E18" s="41">
        <v>30</v>
      </c>
      <c r="F18" s="41">
        <v>20</v>
      </c>
      <c r="G18" s="46">
        <v>10</v>
      </c>
      <c r="H18" s="45"/>
      <c r="I18" s="13">
        <f t="shared" si="4"/>
        <v>2</v>
      </c>
      <c r="J18" s="13">
        <f t="shared" si="5"/>
        <v>2</v>
      </c>
    </row>
    <row r="19" spans="1:10" s="16" customFormat="1" ht="12" customHeight="1">
      <c r="A19" s="81" t="s">
        <v>42</v>
      </c>
      <c r="B19" s="67">
        <v>3</v>
      </c>
      <c r="C19" s="12" t="s">
        <v>11</v>
      </c>
      <c r="D19" s="13">
        <f t="shared" si="6"/>
        <v>30</v>
      </c>
      <c r="E19" s="41">
        <v>15</v>
      </c>
      <c r="F19" s="41"/>
      <c r="G19" s="46">
        <v>15</v>
      </c>
      <c r="H19" s="45"/>
      <c r="I19" s="13">
        <f t="shared" si="4"/>
        <v>1</v>
      </c>
      <c r="J19" s="13">
        <f t="shared" si="5"/>
        <v>1</v>
      </c>
    </row>
    <row r="20" spans="1:10" s="14" customFormat="1" ht="12" customHeight="1">
      <c r="A20" s="62" t="s">
        <v>36</v>
      </c>
      <c r="B20" s="68">
        <v>5</v>
      </c>
      <c r="C20" s="12" t="s">
        <v>11</v>
      </c>
      <c r="D20" s="13">
        <f t="shared" si="6"/>
        <v>45</v>
      </c>
      <c r="E20" s="69">
        <v>15</v>
      </c>
      <c r="F20" s="69">
        <v>10</v>
      </c>
      <c r="G20" s="69">
        <v>20</v>
      </c>
      <c r="H20" s="45"/>
      <c r="I20" s="13">
        <f t="shared" si="4"/>
        <v>1</v>
      </c>
      <c r="J20" s="13">
        <f t="shared" si="5"/>
        <v>2</v>
      </c>
    </row>
    <row r="21" spans="1:10" s="14" customFormat="1" ht="12" customHeight="1">
      <c r="A21" s="62" t="s">
        <v>37</v>
      </c>
      <c r="B21" s="68">
        <v>4</v>
      </c>
      <c r="C21" s="12" t="s">
        <v>11</v>
      </c>
      <c r="D21" s="13">
        <f t="shared" si="6"/>
        <v>45</v>
      </c>
      <c r="E21" s="69">
        <v>15</v>
      </c>
      <c r="F21" s="69">
        <v>10</v>
      </c>
      <c r="G21" s="69">
        <v>20</v>
      </c>
      <c r="H21" s="45"/>
      <c r="I21" s="13">
        <f t="shared" si="4"/>
        <v>1</v>
      </c>
      <c r="J21" s="13">
        <f t="shared" si="5"/>
        <v>2</v>
      </c>
    </row>
    <row r="22" spans="1:10" s="14" customFormat="1" ht="12" customHeight="1">
      <c r="A22" s="62" t="s">
        <v>38</v>
      </c>
      <c r="B22" s="68">
        <v>5</v>
      </c>
      <c r="C22" s="12" t="s">
        <v>10</v>
      </c>
      <c r="D22" s="13">
        <f t="shared" si="6"/>
        <v>45</v>
      </c>
      <c r="E22" s="69">
        <v>15</v>
      </c>
      <c r="F22" s="69">
        <v>10</v>
      </c>
      <c r="G22" s="69">
        <v>20</v>
      </c>
      <c r="H22" s="45"/>
      <c r="I22" s="13">
        <f t="shared" si="4"/>
        <v>1</v>
      </c>
      <c r="J22" s="13">
        <f t="shared" si="5"/>
        <v>2</v>
      </c>
    </row>
    <row r="23" spans="1:10" s="14" customFormat="1" ht="12" customHeight="1">
      <c r="A23" s="62" t="s">
        <v>39</v>
      </c>
      <c r="B23" s="68">
        <v>4</v>
      </c>
      <c r="C23" s="12" t="s">
        <v>11</v>
      </c>
      <c r="D23" s="13">
        <f t="shared" si="6"/>
        <v>45</v>
      </c>
      <c r="E23" s="83">
        <v>15</v>
      </c>
      <c r="F23" s="83">
        <v>10</v>
      </c>
      <c r="G23" s="83">
        <v>20</v>
      </c>
      <c r="H23" s="13"/>
      <c r="I23" s="13">
        <f t="shared" si="4"/>
        <v>1</v>
      </c>
      <c r="J23" s="13">
        <f t="shared" si="5"/>
        <v>2</v>
      </c>
    </row>
    <row r="24" spans="1:10" s="14" customFormat="1" ht="12" customHeight="1">
      <c r="A24" s="120" t="s">
        <v>12</v>
      </c>
      <c r="B24" s="29">
        <f>SUM(B16:B23)</f>
        <v>30</v>
      </c>
      <c r="C24" s="56">
        <f>COUNTIF(C16:C23,"e")</f>
        <v>2</v>
      </c>
      <c r="D24" s="29">
        <f aca="true" t="shared" si="7" ref="D24:J24">SUM(D16:D23)</f>
        <v>315</v>
      </c>
      <c r="E24" s="29">
        <f t="shared" si="7"/>
        <v>105</v>
      </c>
      <c r="F24" s="29">
        <f t="shared" si="7"/>
        <v>75</v>
      </c>
      <c r="G24" s="29">
        <f t="shared" si="7"/>
        <v>135</v>
      </c>
      <c r="H24" s="29">
        <f t="shared" si="7"/>
        <v>0</v>
      </c>
      <c r="I24" s="29">
        <f t="shared" si="7"/>
        <v>7</v>
      </c>
      <c r="J24" s="43">
        <f t="shared" si="7"/>
        <v>14</v>
      </c>
    </row>
    <row r="25" spans="1:10" s="14" customFormat="1" ht="12" customHeight="1">
      <c r="A25" s="55" t="s">
        <v>22</v>
      </c>
      <c r="B25" s="121"/>
      <c r="C25" s="121"/>
      <c r="D25" s="121"/>
      <c r="E25" s="121"/>
      <c r="F25" s="121"/>
      <c r="G25" s="121"/>
      <c r="H25" s="121"/>
      <c r="I25" s="121"/>
      <c r="J25" s="122"/>
    </row>
    <row r="26" spans="1:10" s="15" customFormat="1" ht="12" customHeight="1">
      <c r="A26" s="73" t="s">
        <v>32</v>
      </c>
      <c r="B26" s="67">
        <v>2</v>
      </c>
      <c r="C26" s="12" t="s">
        <v>11</v>
      </c>
      <c r="D26" s="13">
        <f>SUM(E26:H26)</f>
        <v>30</v>
      </c>
      <c r="E26" s="13"/>
      <c r="F26" s="13"/>
      <c r="G26" s="18">
        <v>30</v>
      </c>
      <c r="H26" s="13"/>
      <c r="I26" s="13">
        <f aca="true" t="shared" si="8" ref="I26:I33">ROUNDUP(E26/15,0)</f>
        <v>0</v>
      </c>
      <c r="J26" s="13">
        <f aca="true" t="shared" si="9" ref="J26:J33">ROUNDUP((F26+G26+H26)/15,0)</f>
        <v>2</v>
      </c>
    </row>
    <row r="27" spans="1:10" s="14" customFormat="1" ht="12" customHeight="1">
      <c r="A27" s="62" t="s">
        <v>43</v>
      </c>
      <c r="B27" s="63">
        <v>3</v>
      </c>
      <c r="C27" s="12" t="s">
        <v>10</v>
      </c>
      <c r="D27" s="13">
        <f aca="true" t="shared" si="10" ref="D27:D33">SUM(E27:H27)</f>
        <v>40</v>
      </c>
      <c r="E27" s="13">
        <v>15</v>
      </c>
      <c r="F27" s="13">
        <v>5</v>
      </c>
      <c r="G27" s="18">
        <v>20</v>
      </c>
      <c r="H27" s="13"/>
      <c r="I27" s="13">
        <f t="shared" si="8"/>
        <v>1</v>
      </c>
      <c r="J27" s="13">
        <f t="shared" si="9"/>
        <v>2</v>
      </c>
    </row>
    <row r="28" spans="1:10" s="14" customFormat="1" ht="12" customHeight="1">
      <c r="A28" s="81" t="s">
        <v>44</v>
      </c>
      <c r="B28" s="63">
        <v>6</v>
      </c>
      <c r="C28" s="12" t="s">
        <v>10</v>
      </c>
      <c r="D28" s="13">
        <f t="shared" si="10"/>
        <v>60</v>
      </c>
      <c r="E28" s="13">
        <v>30</v>
      </c>
      <c r="F28" s="13">
        <v>10</v>
      </c>
      <c r="G28" s="18">
        <v>20</v>
      </c>
      <c r="H28" s="13"/>
      <c r="I28" s="13">
        <f t="shared" si="8"/>
        <v>2</v>
      </c>
      <c r="J28" s="13">
        <f t="shared" si="9"/>
        <v>2</v>
      </c>
    </row>
    <row r="29" spans="1:10" s="14" customFormat="1" ht="12" customHeight="1">
      <c r="A29" s="81" t="s">
        <v>45</v>
      </c>
      <c r="B29" s="63">
        <v>4</v>
      </c>
      <c r="C29" s="12" t="s">
        <v>10</v>
      </c>
      <c r="D29" s="13">
        <f t="shared" si="10"/>
        <v>45</v>
      </c>
      <c r="E29" s="13">
        <v>15</v>
      </c>
      <c r="F29" s="13">
        <v>10</v>
      </c>
      <c r="G29" s="18">
        <v>20</v>
      </c>
      <c r="H29" s="13"/>
      <c r="I29" s="13">
        <f t="shared" si="8"/>
        <v>1</v>
      </c>
      <c r="J29" s="13">
        <f t="shared" si="9"/>
        <v>2</v>
      </c>
    </row>
    <row r="30" spans="1:10" s="14" customFormat="1" ht="12" customHeight="1">
      <c r="A30" s="127" t="s">
        <v>46</v>
      </c>
      <c r="B30" s="63">
        <v>4</v>
      </c>
      <c r="C30" s="129" t="s">
        <v>11</v>
      </c>
      <c r="D30" s="131">
        <f t="shared" si="10"/>
        <v>45</v>
      </c>
      <c r="E30" s="13">
        <v>15</v>
      </c>
      <c r="F30" s="131">
        <v>10</v>
      </c>
      <c r="G30" s="132">
        <v>20</v>
      </c>
      <c r="H30" s="133"/>
      <c r="I30" s="131">
        <f t="shared" si="8"/>
        <v>1</v>
      </c>
      <c r="J30" s="13">
        <f t="shared" si="9"/>
        <v>2</v>
      </c>
    </row>
    <row r="31" spans="1:10" s="14" customFormat="1" ht="12" customHeight="1">
      <c r="A31" s="127" t="s">
        <v>146</v>
      </c>
      <c r="B31" s="63">
        <v>1</v>
      </c>
      <c r="C31" s="129" t="s">
        <v>11</v>
      </c>
      <c r="D31" s="131">
        <f t="shared" si="10"/>
        <v>15</v>
      </c>
      <c r="E31" s="13">
        <v>15</v>
      </c>
      <c r="F31" s="131"/>
      <c r="G31" s="132"/>
      <c r="H31" s="133"/>
      <c r="I31" s="131">
        <f t="shared" si="8"/>
        <v>1</v>
      </c>
      <c r="J31" s="13">
        <f t="shared" si="9"/>
        <v>0</v>
      </c>
    </row>
    <row r="32" spans="1:10" s="14" customFormat="1" ht="12" customHeight="1">
      <c r="A32" s="81" t="s">
        <v>47</v>
      </c>
      <c r="B32" s="63">
        <v>6</v>
      </c>
      <c r="C32" s="12" t="s">
        <v>10</v>
      </c>
      <c r="D32" s="13">
        <f t="shared" si="10"/>
        <v>60</v>
      </c>
      <c r="E32" s="13">
        <v>30</v>
      </c>
      <c r="F32" s="13">
        <v>10</v>
      </c>
      <c r="G32" s="13">
        <v>20</v>
      </c>
      <c r="H32" s="13"/>
      <c r="I32" s="13">
        <f t="shared" si="8"/>
        <v>2</v>
      </c>
      <c r="J32" s="13">
        <f t="shared" si="9"/>
        <v>2</v>
      </c>
    </row>
    <row r="33" spans="1:10" s="14" customFormat="1" ht="12" customHeight="1">
      <c r="A33" s="81" t="s">
        <v>48</v>
      </c>
      <c r="B33" s="63">
        <v>4</v>
      </c>
      <c r="C33" s="12" t="s">
        <v>11</v>
      </c>
      <c r="D33" s="13">
        <f t="shared" si="10"/>
        <v>45</v>
      </c>
      <c r="E33" s="13">
        <v>15</v>
      </c>
      <c r="F33" s="13">
        <v>10</v>
      </c>
      <c r="G33" s="18">
        <v>20</v>
      </c>
      <c r="H33" s="13"/>
      <c r="I33" s="13">
        <f t="shared" si="8"/>
        <v>1</v>
      </c>
      <c r="J33" s="13">
        <f t="shared" si="9"/>
        <v>2</v>
      </c>
    </row>
    <row r="34" spans="1:10" s="14" customFormat="1" ht="12" customHeight="1">
      <c r="A34" s="57" t="s">
        <v>12</v>
      </c>
      <c r="B34" s="29">
        <f>SUM(B26:B33)</f>
        <v>30</v>
      </c>
      <c r="C34" s="56">
        <f>COUNTIF(C26:C33,"e")</f>
        <v>4</v>
      </c>
      <c r="D34" s="29">
        <f>SUM(D26:D33)</f>
        <v>340</v>
      </c>
      <c r="E34" s="29">
        <f>SUM(E26:E33)</f>
        <v>135</v>
      </c>
      <c r="F34" s="29">
        <f>SUM(F26:F33)</f>
        <v>55</v>
      </c>
      <c r="G34" s="29">
        <f>SUM(G26:G33)</f>
        <v>150</v>
      </c>
      <c r="H34" s="29"/>
      <c r="I34" s="29">
        <f>SUM(I26:I33)</f>
        <v>9</v>
      </c>
      <c r="J34" s="29">
        <f>SUM(J26:J33)</f>
        <v>14</v>
      </c>
    </row>
    <row r="35" spans="1:10" s="14" customFormat="1" ht="12" customHeight="1">
      <c r="A35" s="55" t="s">
        <v>23</v>
      </c>
      <c r="B35" s="121"/>
      <c r="C35" s="121"/>
      <c r="D35" s="121"/>
      <c r="E35" s="121"/>
      <c r="F35" s="121"/>
      <c r="G35" s="121"/>
      <c r="H35" s="121"/>
      <c r="I35" s="121"/>
      <c r="J35" s="122"/>
    </row>
    <row r="36" spans="1:10" s="96" customFormat="1" ht="12" customHeight="1">
      <c r="A36" s="73" t="s">
        <v>31</v>
      </c>
      <c r="B36" s="67">
        <v>2</v>
      </c>
      <c r="C36" s="12" t="s">
        <v>10</v>
      </c>
      <c r="D36" s="13">
        <f>SUM(E36:H36)</f>
        <v>15</v>
      </c>
      <c r="E36" s="13"/>
      <c r="F36" s="13"/>
      <c r="G36" s="18">
        <v>15</v>
      </c>
      <c r="H36" s="13"/>
      <c r="I36" s="13">
        <f aca="true" t="shared" si="11" ref="I36:I45">ROUNDUP(E36/15,0)</f>
        <v>0</v>
      </c>
      <c r="J36" s="13">
        <f aca="true" t="shared" si="12" ref="J36:J45">ROUNDUP((F36+G36+H36)/15,0)</f>
        <v>1</v>
      </c>
    </row>
    <row r="37" spans="1:10" s="14" customFormat="1" ht="12" customHeight="1">
      <c r="A37" s="81" t="s">
        <v>49</v>
      </c>
      <c r="B37" s="63">
        <v>4</v>
      </c>
      <c r="C37" s="12" t="s">
        <v>10</v>
      </c>
      <c r="D37" s="13">
        <f aca="true" t="shared" si="13" ref="D37:D45">SUM(E37:H37)</f>
        <v>45</v>
      </c>
      <c r="E37" s="13">
        <v>15</v>
      </c>
      <c r="F37" s="13">
        <v>10</v>
      </c>
      <c r="G37" s="18">
        <v>20</v>
      </c>
      <c r="H37" s="13"/>
      <c r="I37" s="13">
        <f t="shared" si="11"/>
        <v>1</v>
      </c>
      <c r="J37" s="13">
        <f t="shared" si="12"/>
        <v>2</v>
      </c>
    </row>
    <row r="38" spans="1:10" s="14" customFormat="1" ht="12" customHeight="1">
      <c r="A38" s="81" t="s">
        <v>50</v>
      </c>
      <c r="B38" s="63">
        <v>3</v>
      </c>
      <c r="C38" s="12" t="s">
        <v>11</v>
      </c>
      <c r="D38" s="13">
        <f t="shared" si="13"/>
        <v>45</v>
      </c>
      <c r="E38" s="13">
        <v>15</v>
      </c>
      <c r="F38" s="13">
        <v>10</v>
      </c>
      <c r="G38" s="13">
        <v>20</v>
      </c>
      <c r="H38" s="13"/>
      <c r="I38" s="13">
        <f t="shared" si="11"/>
        <v>1</v>
      </c>
      <c r="J38" s="13">
        <f t="shared" si="12"/>
        <v>2</v>
      </c>
    </row>
    <row r="39" spans="1:10" s="14" customFormat="1" ht="12" customHeight="1">
      <c r="A39" s="81" t="s">
        <v>19</v>
      </c>
      <c r="B39" s="63">
        <v>4</v>
      </c>
      <c r="C39" s="12" t="s">
        <v>11</v>
      </c>
      <c r="D39" s="13">
        <f t="shared" si="13"/>
        <v>45</v>
      </c>
      <c r="E39" s="13">
        <v>15</v>
      </c>
      <c r="F39" s="13">
        <v>10</v>
      </c>
      <c r="G39" s="13">
        <v>20</v>
      </c>
      <c r="H39" s="13"/>
      <c r="I39" s="13">
        <f t="shared" si="11"/>
        <v>1</v>
      </c>
      <c r="J39" s="13">
        <f t="shared" si="12"/>
        <v>2</v>
      </c>
    </row>
    <row r="40" spans="1:10" s="14" customFormat="1" ht="12" customHeight="1">
      <c r="A40" s="81" t="s">
        <v>51</v>
      </c>
      <c r="B40" s="63">
        <v>4</v>
      </c>
      <c r="C40" s="12" t="s">
        <v>10</v>
      </c>
      <c r="D40" s="13">
        <f t="shared" si="13"/>
        <v>45</v>
      </c>
      <c r="E40" s="13">
        <v>15</v>
      </c>
      <c r="F40" s="13">
        <v>10</v>
      </c>
      <c r="G40" s="18">
        <v>20</v>
      </c>
      <c r="H40" s="13"/>
      <c r="I40" s="13">
        <f t="shared" si="11"/>
        <v>1</v>
      </c>
      <c r="J40" s="13">
        <f t="shared" si="12"/>
        <v>2</v>
      </c>
    </row>
    <row r="41" spans="1:10" s="14" customFormat="1" ht="12" customHeight="1">
      <c r="A41" s="81" t="s">
        <v>52</v>
      </c>
      <c r="B41" s="63">
        <v>3</v>
      </c>
      <c r="C41" s="12" t="s">
        <v>11</v>
      </c>
      <c r="D41" s="13">
        <f t="shared" si="13"/>
        <v>45</v>
      </c>
      <c r="E41" s="13">
        <v>15</v>
      </c>
      <c r="F41" s="13">
        <v>10</v>
      </c>
      <c r="G41" s="18">
        <v>20</v>
      </c>
      <c r="H41" s="13"/>
      <c r="I41" s="13">
        <f t="shared" si="11"/>
        <v>1</v>
      </c>
      <c r="J41" s="13">
        <f t="shared" si="12"/>
        <v>2</v>
      </c>
    </row>
    <row r="42" spans="1:10" s="14" customFormat="1" ht="12" customHeight="1">
      <c r="A42" s="81" t="s">
        <v>147</v>
      </c>
      <c r="B42" s="63">
        <v>2</v>
      </c>
      <c r="C42" s="12" t="s">
        <v>11</v>
      </c>
      <c r="D42" s="13">
        <f t="shared" si="13"/>
        <v>30</v>
      </c>
      <c r="E42" s="13">
        <v>30</v>
      </c>
      <c r="F42" s="13"/>
      <c r="G42" s="13"/>
      <c r="H42" s="13"/>
      <c r="I42" s="13">
        <f t="shared" si="11"/>
        <v>2</v>
      </c>
      <c r="J42" s="13">
        <f t="shared" si="12"/>
        <v>0</v>
      </c>
    </row>
    <row r="43" spans="1:10" s="96" customFormat="1" ht="12" customHeight="1">
      <c r="A43" s="81" t="s">
        <v>141</v>
      </c>
      <c r="B43" s="63">
        <v>1</v>
      </c>
      <c r="C43" s="12" t="s">
        <v>11</v>
      </c>
      <c r="D43" s="13">
        <f t="shared" si="13"/>
        <v>15</v>
      </c>
      <c r="E43" s="13">
        <v>15</v>
      </c>
      <c r="F43" s="13"/>
      <c r="G43" s="13"/>
      <c r="H43" s="13"/>
      <c r="I43" s="13">
        <f t="shared" si="11"/>
        <v>1</v>
      </c>
      <c r="J43" s="13">
        <f t="shared" si="12"/>
        <v>0</v>
      </c>
    </row>
    <row r="44" spans="1:10" s="14" customFormat="1" ht="12" customHeight="1">
      <c r="A44" s="81" t="s">
        <v>53</v>
      </c>
      <c r="B44" s="63">
        <v>3</v>
      </c>
      <c r="C44" s="12" t="s">
        <v>11</v>
      </c>
      <c r="D44" s="13">
        <f t="shared" si="13"/>
        <v>45</v>
      </c>
      <c r="E44" s="13">
        <v>15</v>
      </c>
      <c r="F44" s="13">
        <v>10</v>
      </c>
      <c r="G44" s="13">
        <v>20</v>
      </c>
      <c r="H44" s="13"/>
      <c r="I44" s="13">
        <f t="shared" si="11"/>
        <v>1</v>
      </c>
      <c r="J44" s="13">
        <f t="shared" si="12"/>
        <v>2</v>
      </c>
    </row>
    <row r="45" spans="1:10" s="14" customFormat="1" ht="12" customHeight="1">
      <c r="A45" s="81" t="s">
        <v>54</v>
      </c>
      <c r="B45" s="63">
        <v>4</v>
      </c>
      <c r="C45" s="12" t="s">
        <v>10</v>
      </c>
      <c r="D45" s="13">
        <f t="shared" si="13"/>
        <v>45</v>
      </c>
      <c r="E45" s="13">
        <v>15</v>
      </c>
      <c r="F45" s="13">
        <v>10</v>
      </c>
      <c r="G45" s="18">
        <v>20</v>
      </c>
      <c r="H45" s="13"/>
      <c r="I45" s="13">
        <f t="shared" si="11"/>
        <v>1</v>
      </c>
      <c r="J45" s="13">
        <f t="shared" si="12"/>
        <v>2</v>
      </c>
    </row>
    <row r="46" spans="1:10" s="15" customFormat="1" ht="12" customHeight="1">
      <c r="A46" s="57" t="s">
        <v>12</v>
      </c>
      <c r="B46" s="29">
        <f>SUM(B36:B45)</f>
        <v>30</v>
      </c>
      <c r="C46" s="56">
        <f>COUNTIF(C36:C45,"e")</f>
        <v>4</v>
      </c>
      <c r="D46" s="29">
        <f aca="true" t="shared" si="14" ref="D46:J46">SUM(D36:D45)</f>
        <v>375</v>
      </c>
      <c r="E46" s="29">
        <f t="shared" si="14"/>
        <v>150</v>
      </c>
      <c r="F46" s="29">
        <f t="shared" si="14"/>
        <v>70</v>
      </c>
      <c r="G46" s="29">
        <f t="shared" si="14"/>
        <v>155</v>
      </c>
      <c r="H46" s="29">
        <f t="shared" si="14"/>
        <v>0</v>
      </c>
      <c r="I46" s="29">
        <f t="shared" si="14"/>
        <v>10</v>
      </c>
      <c r="J46" s="29">
        <f t="shared" si="14"/>
        <v>15</v>
      </c>
    </row>
    <row r="47" spans="1:10" s="14" customFormat="1" ht="12" customHeight="1">
      <c r="A47" s="19" t="s">
        <v>13</v>
      </c>
      <c r="B47" s="74">
        <f>B14+B24+B34+B46</f>
        <v>120</v>
      </c>
      <c r="C47" s="20"/>
      <c r="D47" s="29">
        <f>D14+D24+D34+D46</f>
        <v>1350</v>
      </c>
      <c r="E47" s="29">
        <f>E14+E24+E34+E46</f>
        <v>545</v>
      </c>
      <c r="F47" s="29">
        <f>F14+F24+F34+F46</f>
        <v>270</v>
      </c>
      <c r="G47" s="29">
        <f>G14+G24+G34+G46</f>
        <v>535</v>
      </c>
      <c r="H47" s="29">
        <f>H46+H34+H24+H14</f>
        <v>0</v>
      </c>
      <c r="I47" s="21"/>
      <c r="J47" s="22"/>
    </row>
    <row r="48" spans="1:10" s="25" customFormat="1" ht="13.5">
      <c r="A48" s="23" t="s">
        <v>14</v>
      </c>
      <c r="B48" s="100"/>
      <c r="C48" s="101"/>
      <c r="D48" s="102"/>
      <c r="E48" s="30">
        <f>(E47/D47)*100</f>
        <v>40.370370370370374</v>
      </c>
      <c r="F48" s="30">
        <f>(F47/D47)*100</f>
        <v>20</v>
      </c>
      <c r="G48" s="30">
        <f>(G47/D47)*100</f>
        <v>39.62962962962963</v>
      </c>
      <c r="H48" s="30">
        <f>(H47/D47)*100</f>
        <v>0</v>
      </c>
      <c r="I48" s="44"/>
      <c r="J48" s="44"/>
    </row>
    <row r="49" spans="1:10" s="25" customFormat="1" ht="13.5" customHeight="1">
      <c r="A49" s="91"/>
      <c r="B49" s="100"/>
      <c r="C49" s="106"/>
      <c r="D49" s="123"/>
      <c r="E49" s="90"/>
      <c r="F49" s="90"/>
      <c r="G49" s="90"/>
      <c r="H49" s="90"/>
      <c r="I49" s="44"/>
      <c r="J49" s="44"/>
    </row>
    <row r="50" spans="1:10" s="25" customFormat="1" ht="13.5" customHeight="1">
      <c r="A50" s="91"/>
      <c r="B50" s="100"/>
      <c r="C50" s="106"/>
      <c r="D50" s="123"/>
      <c r="E50" s="90"/>
      <c r="F50" s="90"/>
      <c r="G50" s="90"/>
      <c r="H50" s="90"/>
      <c r="I50" s="44"/>
      <c r="J50" s="44"/>
    </row>
    <row r="51" spans="1:10" s="25" customFormat="1" ht="13.5" customHeight="1">
      <c r="A51" s="91"/>
      <c r="B51" s="100"/>
      <c r="C51" s="106"/>
      <c r="D51" s="123"/>
      <c r="E51" s="90"/>
      <c r="F51" s="90"/>
      <c r="G51" s="90"/>
      <c r="H51" s="90"/>
      <c r="I51" s="44"/>
      <c r="J51" s="44"/>
    </row>
    <row r="52" spans="1:10" s="25" customFormat="1" ht="13.5" customHeight="1">
      <c r="A52" s="91"/>
      <c r="B52" s="100"/>
      <c r="C52" s="106"/>
      <c r="D52" s="123"/>
      <c r="E52" s="90"/>
      <c r="F52" s="90"/>
      <c r="G52" s="90"/>
      <c r="H52" s="90"/>
      <c r="I52" s="44"/>
      <c r="J52" s="44"/>
    </row>
    <row r="53" spans="1:10" s="26" customFormat="1" ht="13.5" customHeight="1">
      <c r="A53" s="124"/>
      <c r="B53" s="100"/>
      <c r="C53" s="104"/>
      <c r="D53" s="104"/>
      <c r="E53" s="104"/>
      <c r="F53" s="105"/>
      <c r="G53" s="106"/>
      <c r="H53" s="107"/>
      <c r="I53" s="108"/>
      <c r="J53" s="108"/>
    </row>
    <row r="54" spans="1:10" s="26" customFormat="1" ht="76.5" customHeight="1">
      <c r="A54" s="6" t="s">
        <v>0</v>
      </c>
      <c r="B54" s="34" t="s">
        <v>1</v>
      </c>
      <c r="C54" s="7" t="s">
        <v>2</v>
      </c>
      <c r="D54" s="7" t="s">
        <v>3</v>
      </c>
      <c r="E54" s="8" t="s">
        <v>4</v>
      </c>
      <c r="F54" s="9" t="s">
        <v>5</v>
      </c>
      <c r="G54" s="9" t="s">
        <v>6</v>
      </c>
      <c r="H54" s="10" t="s">
        <v>7</v>
      </c>
      <c r="I54" s="8" t="s">
        <v>8</v>
      </c>
      <c r="J54" s="8" t="s">
        <v>9</v>
      </c>
    </row>
    <row r="55" spans="1:10" s="26" customFormat="1" ht="14.25" customHeight="1">
      <c r="A55" s="147" t="s">
        <v>24</v>
      </c>
      <c r="B55" s="148"/>
      <c r="C55" s="148"/>
      <c r="D55" s="148"/>
      <c r="E55" s="148"/>
      <c r="F55" s="148"/>
      <c r="G55" s="148"/>
      <c r="H55" s="148"/>
      <c r="I55" s="148"/>
      <c r="J55" s="149"/>
    </row>
    <row r="56" spans="1:10" s="26" customFormat="1" ht="12" customHeight="1">
      <c r="A56" s="81" t="s">
        <v>78</v>
      </c>
      <c r="B56" s="63">
        <v>4</v>
      </c>
      <c r="C56" s="12" t="s">
        <v>10</v>
      </c>
      <c r="D56" s="13">
        <f>SUM(E56:H56)</f>
        <v>45</v>
      </c>
      <c r="E56" s="13">
        <v>15</v>
      </c>
      <c r="F56" s="13">
        <v>10</v>
      </c>
      <c r="G56" s="18">
        <v>20</v>
      </c>
      <c r="H56" s="13"/>
      <c r="I56" s="13">
        <f aca="true" t="shared" si="15" ref="I56:I64">ROUNDUP(E56/15,0)</f>
        <v>1</v>
      </c>
      <c r="J56" s="13">
        <f aca="true" t="shared" si="16" ref="J56:J64">ROUNDUP((F56+G56+H56)/15,0)</f>
        <v>2</v>
      </c>
    </row>
    <row r="57" spans="1:10" s="26" customFormat="1" ht="12" customHeight="1">
      <c r="A57" s="81" t="s">
        <v>56</v>
      </c>
      <c r="B57" s="63">
        <v>3</v>
      </c>
      <c r="C57" s="12" t="s">
        <v>11</v>
      </c>
      <c r="D57" s="13">
        <f aca="true" t="shared" si="17" ref="D57:D64">SUM(E57:H57)</f>
        <v>45</v>
      </c>
      <c r="E57" s="13">
        <v>15</v>
      </c>
      <c r="F57" s="13">
        <v>10</v>
      </c>
      <c r="G57" s="18">
        <v>20</v>
      </c>
      <c r="H57" s="13"/>
      <c r="I57" s="13">
        <f t="shared" si="15"/>
        <v>1</v>
      </c>
      <c r="J57" s="13">
        <f t="shared" si="16"/>
        <v>2</v>
      </c>
    </row>
    <row r="58" spans="1:10" s="26" customFormat="1" ht="12" customHeight="1">
      <c r="A58" s="81" t="s">
        <v>117</v>
      </c>
      <c r="B58" s="63">
        <v>3</v>
      </c>
      <c r="C58" s="12" t="s">
        <v>11</v>
      </c>
      <c r="D58" s="13">
        <f t="shared" si="17"/>
        <v>45</v>
      </c>
      <c r="E58" s="13">
        <v>15</v>
      </c>
      <c r="F58" s="13">
        <v>10</v>
      </c>
      <c r="G58" s="18">
        <v>20</v>
      </c>
      <c r="H58" s="13"/>
      <c r="I58" s="13">
        <f t="shared" si="15"/>
        <v>1</v>
      </c>
      <c r="J58" s="13">
        <f t="shared" si="16"/>
        <v>2</v>
      </c>
    </row>
    <row r="59" spans="1:10" s="26" customFormat="1" ht="12" customHeight="1">
      <c r="A59" s="62" t="s">
        <v>131</v>
      </c>
      <c r="B59" s="63">
        <v>3</v>
      </c>
      <c r="C59" s="12" t="s">
        <v>11</v>
      </c>
      <c r="D59" s="13">
        <f t="shared" si="17"/>
        <v>30</v>
      </c>
      <c r="E59" s="12">
        <v>15</v>
      </c>
      <c r="F59" s="12">
        <v>5</v>
      </c>
      <c r="G59" s="12">
        <v>10</v>
      </c>
      <c r="H59" s="13"/>
      <c r="I59" s="13">
        <f t="shared" si="15"/>
        <v>1</v>
      </c>
      <c r="J59" s="13">
        <f t="shared" si="16"/>
        <v>1</v>
      </c>
    </row>
    <row r="60" spans="1:10" s="27" customFormat="1" ht="12" customHeight="1">
      <c r="A60" s="81" t="s">
        <v>58</v>
      </c>
      <c r="B60" s="63">
        <v>4</v>
      </c>
      <c r="C60" s="12" t="s">
        <v>10</v>
      </c>
      <c r="D60" s="13">
        <f t="shared" si="17"/>
        <v>45</v>
      </c>
      <c r="E60" s="13">
        <v>15</v>
      </c>
      <c r="F60" s="13">
        <v>10</v>
      </c>
      <c r="G60" s="18">
        <v>20</v>
      </c>
      <c r="H60" s="13"/>
      <c r="I60" s="13">
        <f t="shared" si="15"/>
        <v>1</v>
      </c>
      <c r="J60" s="13">
        <f t="shared" si="16"/>
        <v>2</v>
      </c>
    </row>
    <row r="61" spans="1:10" s="26" customFormat="1" ht="12" customHeight="1">
      <c r="A61" s="81" t="s">
        <v>59</v>
      </c>
      <c r="B61" s="63">
        <v>4</v>
      </c>
      <c r="C61" s="12" t="s">
        <v>10</v>
      </c>
      <c r="D61" s="13">
        <f t="shared" si="17"/>
        <v>45</v>
      </c>
      <c r="E61" s="13">
        <v>15</v>
      </c>
      <c r="F61" s="13">
        <v>10</v>
      </c>
      <c r="G61" s="13">
        <v>20</v>
      </c>
      <c r="H61" s="13"/>
      <c r="I61" s="13">
        <f t="shared" si="15"/>
        <v>1</v>
      </c>
      <c r="J61" s="13">
        <f t="shared" si="16"/>
        <v>2</v>
      </c>
    </row>
    <row r="62" spans="1:10" s="26" customFormat="1" ht="12" customHeight="1">
      <c r="A62" s="81" t="s">
        <v>118</v>
      </c>
      <c r="B62" s="63">
        <v>3</v>
      </c>
      <c r="C62" s="12" t="s">
        <v>11</v>
      </c>
      <c r="D62" s="13">
        <f t="shared" si="17"/>
        <v>45</v>
      </c>
      <c r="E62" s="13">
        <v>15</v>
      </c>
      <c r="F62" s="13">
        <v>10</v>
      </c>
      <c r="G62" s="18">
        <v>20</v>
      </c>
      <c r="H62" s="13"/>
      <c r="I62" s="13">
        <f t="shared" si="15"/>
        <v>1</v>
      </c>
      <c r="J62" s="13">
        <f t="shared" si="16"/>
        <v>2</v>
      </c>
    </row>
    <row r="63" spans="1:10" ht="12.75">
      <c r="A63" s="84" t="s">
        <v>61</v>
      </c>
      <c r="B63" s="63">
        <v>3</v>
      </c>
      <c r="C63" s="12" t="s">
        <v>11</v>
      </c>
      <c r="D63" s="13">
        <f t="shared" si="17"/>
        <v>45</v>
      </c>
      <c r="E63" s="13">
        <v>15</v>
      </c>
      <c r="F63" s="13">
        <v>10</v>
      </c>
      <c r="G63" s="18">
        <v>20</v>
      </c>
      <c r="H63" s="13"/>
      <c r="I63" s="13">
        <f t="shared" si="15"/>
        <v>1</v>
      </c>
      <c r="J63" s="13">
        <f t="shared" si="16"/>
        <v>2</v>
      </c>
    </row>
    <row r="64" spans="1:10" s="26" customFormat="1" ht="12" customHeight="1">
      <c r="A64" s="81" t="s">
        <v>62</v>
      </c>
      <c r="B64" s="63">
        <v>3</v>
      </c>
      <c r="C64" s="12" t="s">
        <v>11</v>
      </c>
      <c r="D64" s="13">
        <f t="shared" si="17"/>
        <v>45</v>
      </c>
      <c r="E64" s="13">
        <v>15</v>
      </c>
      <c r="F64" s="13">
        <v>10</v>
      </c>
      <c r="G64" s="18">
        <v>20</v>
      </c>
      <c r="H64" s="13"/>
      <c r="I64" s="13">
        <f t="shared" si="15"/>
        <v>1</v>
      </c>
      <c r="J64" s="13">
        <f t="shared" si="16"/>
        <v>2</v>
      </c>
    </row>
    <row r="65" spans="1:10" s="26" customFormat="1" ht="12" customHeight="1">
      <c r="A65" s="57" t="s">
        <v>12</v>
      </c>
      <c r="B65" s="29">
        <f>SUM(B56:B64)</f>
        <v>30</v>
      </c>
      <c r="C65" s="56">
        <f>COUNTIF(C54:C64,"e")</f>
        <v>3</v>
      </c>
      <c r="D65" s="29">
        <f aca="true" t="shared" si="18" ref="D65:J65">SUM(D56:D64)</f>
        <v>390</v>
      </c>
      <c r="E65" s="29">
        <f t="shared" si="18"/>
        <v>135</v>
      </c>
      <c r="F65" s="29">
        <f t="shared" si="18"/>
        <v>85</v>
      </c>
      <c r="G65" s="29">
        <f t="shared" si="18"/>
        <v>170</v>
      </c>
      <c r="H65" s="29">
        <f t="shared" si="18"/>
        <v>0</v>
      </c>
      <c r="I65" s="29">
        <f t="shared" si="18"/>
        <v>9</v>
      </c>
      <c r="J65" s="29">
        <f t="shared" si="18"/>
        <v>17</v>
      </c>
    </row>
    <row r="66" spans="1:10" s="26" customFormat="1" ht="12" customHeight="1">
      <c r="A66" s="147" t="s">
        <v>25</v>
      </c>
      <c r="B66" s="148"/>
      <c r="C66" s="148"/>
      <c r="D66" s="148"/>
      <c r="E66" s="148"/>
      <c r="F66" s="148"/>
      <c r="G66" s="148"/>
      <c r="H66" s="148"/>
      <c r="I66" s="148"/>
      <c r="J66" s="149"/>
    </row>
    <row r="67" spans="1:10" s="27" customFormat="1" ht="12" customHeight="1">
      <c r="A67" s="81" t="s">
        <v>119</v>
      </c>
      <c r="B67" s="63">
        <v>3</v>
      </c>
      <c r="C67" s="12" t="s">
        <v>11</v>
      </c>
      <c r="D67" s="13">
        <f>SUM(E67:H67)</f>
        <v>45</v>
      </c>
      <c r="E67" s="13">
        <v>15</v>
      </c>
      <c r="F67" s="13">
        <v>10</v>
      </c>
      <c r="G67" s="18">
        <v>20</v>
      </c>
      <c r="H67" s="13"/>
      <c r="I67" s="13">
        <f aca="true" t="shared" si="19" ref="I67:I77">ROUNDUP(E67/15,0)</f>
        <v>1</v>
      </c>
      <c r="J67" s="13">
        <f aca="true" t="shared" si="20" ref="J67:J78">ROUNDUP((F67+G67+H67)/15,0)</f>
        <v>2</v>
      </c>
    </row>
    <row r="68" spans="1:10" s="26" customFormat="1" ht="12" customHeight="1">
      <c r="A68" s="81" t="s">
        <v>64</v>
      </c>
      <c r="B68" s="63">
        <v>3</v>
      </c>
      <c r="C68" s="12" t="s">
        <v>11</v>
      </c>
      <c r="D68" s="13">
        <f aca="true" t="shared" si="21" ref="D68:D77">SUM(E68:H68)</f>
        <v>45</v>
      </c>
      <c r="E68" s="13">
        <v>15</v>
      </c>
      <c r="F68" s="13">
        <v>10</v>
      </c>
      <c r="G68" s="18">
        <v>20</v>
      </c>
      <c r="H68" s="13"/>
      <c r="I68" s="13">
        <f t="shared" si="19"/>
        <v>1</v>
      </c>
      <c r="J68" s="13">
        <f t="shared" si="20"/>
        <v>2</v>
      </c>
    </row>
    <row r="69" spans="1:10" s="27" customFormat="1" ht="12" customHeight="1">
      <c r="A69" s="81" t="s">
        <v>120</v>
      </c>
      <c r="B69" s="63">
        <v>3</v>
      </c>
      <c r="C69" s="12" t="s">
        <v>10</v>
      </c>
      <c r="D69" s="13">
        <f t="shared" si="21"/>
        <v>45</v>
      </c>
      <c r="E69" s="13">
        <v>15</v>
      </c>
      <c r="F69" s="13">
        <v>10</v>
      </c>
      <c r="G69" s="18">
        <v>20</v>
      </c>
      <c r="H69" s="13"/>
      <c r="I69" s="13">
        <f t="shared" si="19"/>
        <v>1</v>
      </c>
      <c r="J69" s="13">
        <f t="shared" si="20"/>
        <v>2</v>
      </c>
    </row>
    <row r="70" spans="1:10" s="28" customFormat="1" ht="12.75">
      <c r="A70" s="81" t="s">
        <v>121</v>
      </c>
      <c r="B70" s="63">
        <v>3</v>
      </c>
      <c r="C70" s="12" t="s">
        <v>11</v>
      </c>
      <c r="D70" s="13">
        <f t="shared" si="21"/>
        <v>45</v>
      </c>
      <c r="E70" s="13">
        <v>15</v>
      </c>
      <c r="F70" s="13">
        <v>10</v>
      </c>
      <c r="G70" s="18">
        <v>20</v>
      </c>
      <c r="H70" s="13"/>
      <c r="I70" s="13">
        <f t="shared" si="19"/>
        <v>1</v>
      </c>
      <c r="J70" s="13">
        <f t="shared" si="20"/>
        <v>2</v>
      </c>
    </row>
    <row r="71" spans="1:10" s="28" customFormat="1" ht="12.75">
      <c r="A71" s="81" t="s">
        <v>67</v>
      </c>
      <c r="B71" s="63">
        <v>3</v>
      </c>
      <c r="C71" s="12" t="s">
        <v>10</v>
      </c>
      <c r="D71" s="13">
        <f t="shared" si="21"/>
        <v>45</v>
      </c>
      <c r="E71" s="13">
        <v>15</v>
      </c>
      <c r="F71" s="13">
        <v>10</v>
      </c>
      <c r="G71" s="13">
        <v>20</v>
      </c>
      <c r="H71" s="13"/>
      <c r="I71" s="13">
        <f t="shared" si="19"/>
        <v>1</v>
      </c>
      <c r="J71" s="13">
        <f t="shared" si="20"/>
        <v>2</v>
      </c>
    </row>
    <row r="72" spans="1:10" s="28" customFormat="1" ht="12.75">
      <c r="A72" s="81" t="s">
        <v>122</v>
      </c>
      <c r="B72" s="63">
        <v>2</v>
      </c>
      <c r="C72" s="12" t="s">
        <v>11</v>
      </c>
      <c r="D72" s="13">
        <f t="shared" si="21"/>
        <v>45</v>
      </c>
      <c r="E72" s="13">
        <v>30</v>
      </c>
      <c r="F72" s="13">
        <v>5</v>
      </c>
      <c r="G72" s="13">
        <v>10</v>
      </c>
      <c r="H72" s="13"/>
      <c r="I72" s="13">
        <f t="shared" si="19"/>
        <v>2</v>
      </c>
      <c r="J72" s="13">
        <f t="shared" si="20"/>
        <v>1</v>
      </c>
    </row>
    <row r="73" spans="1:10" s="28" customFormat="1" ht="12.75">
      <c r="A73" s="81" t="s">
        <v>132</v>
      </c>
      <c r="B73" s="63">
        <v>2</v>
      </c>
      <c r="C73" s="12" t="s">
        <v>11</v>
      </c>
      <c r="D73" s="13">
        <f t="shared" si="21"/>
        <v>30</v>
      </c>
      <c r="E73" s="13">
        <v>15</v>
      </c>
      <c r="F73" s="13">
        <v>5</v>
      </c>
      <c r="G73" s="18">
        <v>10</v>
      </c>
      <c r="H73" s="13"/>
      <c r="I73" s="13">
        <f t="shared" si="19"/>
        <v>1</v>
      </c>
      <c r="J73" s="13">
        <f t="shared" si="20"/>
        <v>1</v>
      </c>
    </row>
    <row r="74" spans="1:10" s="28" customFormat="1" ht="12.75">
      <c r="A74" s="81" t="s">
        <v>123</v>
      </c>
      <c r="B74" s="63">
        <v>2</v>
      </c>
      <c r="C74" s="12" t="s">
        <v>11</v>
      </c>
      <c r="D74" s="13">
        <f t="shared" si="21"/>
        <v>45</v>
      </c>
      <c r="E74" s="13">
        <v>30</v>
      </c>
      <c r="F74" s="13">
        <v>5</v>
      </c>
      <c r="G74" s="18">
        <v>10</v>
      </c>
      <c r="H74" s="13"/>
      <c r="I74" s="13">
        <f t="shared" si="19"/>
        <v>2</v>
      </c>
      <c r="J74" s="13">
        <f t="shared" si="20"/>
        <v>1</v>
      </c>
    </row>
    <row r="75" spans="1:10" s="28" customFormat="1" ht="12.75">
      <c r="A75" s="81" t="s">
        <v>124</v>
      </c>
      <c r="B75" s="63">
        <v>3</v>
      </c>
      <c r="C75" s="12" t="s">
        <v>10</v>
      </c>
      <c r="D75" s="13">
        <f t="shared" si="21"/>
        <v>45</v>
      </c>
      <c r="E75" s="13">
        <v>15</v>
      </c>
      <c r="F75" s="13">
        <v>10</v>
      </c>
      <c r="G75" s="18">
        <v>20</v>
      </c>
      <c r="H75" s="13"/>
      <c r="I75" s="13">
        <f t="shared" si="19"/>
        <v>1</v>
      </c>
      <c r="J75" s="13">
        <f t="shared" si="20"/>
        <v>2</v>
      </c>
    </row>
    <row r="76" spans="1:10" s="28" customFormat="1" ht="12.75">
      <c r="A76" s="81" t="s">
        <v>86</v>
      </c>
      <c r="B76" s="63">
        <v>5</v>
      </c>
      <c r="C76" s="12" t="s">
        <v>10</v>
      </c>
      <c r="D76" s="13">
        <f t="shared" si="21"/>
        <v>0</v>
      </c>
      <c r="E76" s="13"/>
      <c r="F76" s="13"/>
      <c r="G76" s="18"/>
      <c r="H76" s="13"/>
      <c r="I76" s="13">
        <f t="shared" si="19"/>
        <v>0</v>
      </c>
      <c r="J76" s="13">
        <f t="shared" si="20"/>
        <v>0</v>
      </c>
    </row>
    <row r="77" spans="1:10" s="28" customFormat="1" ht="12.75">
      <c r="A77" s="81" t="s">
        <v>88</v>
      </c>
      <c r="B77" s="63">
        <v>1</v>
      </c>
      <c r="C77" s="12" t="s">
        <v>11</v>
      </c>
      <c r="D77" s="13">
        <f t="shared" si="21"/>
        <v>15</v>
      </c>
      <c r="E77" s="13"/>
      <c r="F77" s="13"/>
      <c r="G77" s="18">
        <v>15</v>
      </c>
      <c r="H77" s="13"/>
      <c r="I77" s="13">
        <f t="shared" si="19"/>
        <v>0</v>
      </c>
      <c r="J77" s="13">
        <f t="shared" si="20"/>
        <v>1</v>
      </c>
    </row>
    <row r="78" spans="1:10" s="28" customFormat="1" ht="13.5">
      <c r="A78" s="57" t="s">
        <v>12</v>
      </c>
      <c r="B78" s="29">
        <f>SUM(B67:B77)</f>
        <v>30</v>
      </c>
      <c r="C78" s="56">
        <f>COUNTIF(C67:C77,"e")</f>
        <v>4</v>
      </c>
      <c r="D78" s="29">
        <f aca="true" t="shared" si="22" ref="D78:I78">SUM(D67:D77)</f>
        <v>405</v>
      </c>
      <c r="E78" s="29">
        <f t="shared" si="22"/>
        <v>165</v>
      </c>
      <c r="F78" s="29">
        <f t="shared" si="22"/>
        <v>75</v>
      </c>
      <c r="G78" s="29">
        <f t="shared" si="22"/>
        <v>165</v>
      </c>
      <c r="H78" s="29">
        <f t="shared" si="22"/>
        <v>0</v>
      </c>
      <c r="I78" s="29">
        <f t="shared" si="22"/>
        <v>11</v>
      </c>
      <c r="J78" s="13">
        <f t="shared" si="20"/>
        <v>16</v>
      </c>
    </row>
    <row r="79" spans="1:10" s="28" customFormat="1" ht="13.5">
      <c r="A79" s="147" t="s">
        <v>26</v>
      </c>
      <c r="B79" s="148"/>
      <c r="C79" s="148"/>
      <c r="D79" s="148"/>
      <c r="E79" s="148"/>
      <c r="F79" s="148"/>
      <c r="G79" s="148"/>
      <c r="H79" s="148"/>
      <c r="I79" s="148"/>
      <c r="J79" s="149"/>
    </row>
    <row r="80" spans="1:10" s="28" customFormat="1" ht="12.75">
      <c r="A80" s="81" t="s">
        <v>103</v>
      </c>
      <c r="B80" s="63">
        <v>4</v>
      </c>
      <c r="C80" s="12" t="s">
        <v>10</v>
      </c>
      <c r="D80" s="13">
        <f>SUM(E80:H80)</f>
        <v>45</v>
      </c>
      <c r="E80" s="13">
        <v>15</v>
      </c>
      <c r="F80" s="13">
        <v>10</v>
      </c>
      <c r="G80" s="18">
        <v>20</v>
      </c>
      <c r="H80" s="13"/>
      <c r="I80" s="13">
        <f aca="true" t="shared" si="23" ref="I80:I87">ROUNDUP(E80/15,0)</f>
        <v>1</v>
      </c>
      <c r="J80" s="13">
        <f aca="true" t="shared" si="24" ref="J80:J88">ROUNDUP((F80+G80+H80)/15,0)</f>
        <v>2</v>
      </c>
    </row>
    <row r="81" spans="1:10" s="28" customFormat="1" ht="12.75">
      <c r="A81" s="81" t="s">
        <v>73</v>
      </c>
      <c r="B81" s="63">
        <v>2</v>
      </c>
      <c r="C81" s="12" t="s">
        <v>11</v>
      </c>
      <c r="D81" s="13">
        <f aca="true" t="shared" si="25" ref="D81:D87">SUM(E81:H81)</f>
        <v>30</v>
      </c>
      <c r="E81" s="13">
        <v>30</v>
      </c>
      <c r="F81" s="13"/>
      <c r="G81" s="18"/>
      <c r="H81" s="13"/>
      <c r="I81" s="13">
        <f t="shared" si="23"/>
        <v>2</v>
      </c>
      <c r="J81" s="13">
        <f t="shared" si="24"/>
        <v>0</v>
      </c>
    </row>
    <row r="82" spans="1:10" s="28" customFormat="1" ht="12.75">
      <c r="A82" s="81" t="s">
        <v>125</v>
      </c>
      <c r="B82" s="63">
        <v>4</v>
      </c>
      <c r="C82" s="12" t="s">
        <v>11</v>
      </c>
      <c r="D82" s="13">
        <f t="shared" si="25"/>
        <v>45</v>
      </c>
      <c r="E82" s="13">
        <v>15</v>
      </c>
      <c r="F82" s="13">
        <v>10</v>
      </c>
      <c r="G82" s="18">
        <v>20</v>
      </c>
      <c r="H82" s="13"/>
      <c r="I82" s="13">
        <f t="shared" si="23"/>
        <v>1</v>
      </c>
      <c r="J82" s="13">
        <f t="shared" si="24"/>
        <v>2</v>
      </c>
    </row>
    <row r="83" spans="1:10" s="28" customFormat="1" ht="12.75">
      <c r="A83" s="81" t="s">
        <v>126</v>
      </c>
      <c r="B83" s="63">
        <v>2</v>
      </c>
      <c r="C83" s="12" t="s">
        <v>11</v>
      </c>
      <c r="D83" s="13">
        <f t="shared" si="25"/>
        <v>30</v>
      </c>
      <c r="E83" s="13">
        <v>15</v>
      </c>
      <c r="F83" s="13">
        <v>5</v>
      </c>
      <c r="G83" s="13">
        <v>10</v>
      </c>
      <c r="H83" s="13"/>
      <c r="I83" s="13">
        <f t="shared" si="23"/>
        <v>1</v>
      </c>
      <c r="J83" s="13">
        <f t="shared" si="24"/>
        <v>1</v>
      </c>
    </row>
    <row r="84" spans="1:10" s="28" customFormat="1" ht="12.75">
      <c r="A84" s="81" t="s">
        <v>76</v>
      </c>
      <c r="B84" s="63">
        <v>4</v>
      </c>
      <c r="C84" s="12" t="s">
        <v>11</v>
      </c>
      <c r="D84" s="13">
        <f t="shared" si="25"/>
        <v>45</v>
      </c>
      <c r="E84" s="13">
        <v>15</v>
      </c>
      <c r="F84" s="13">
        <v>10</v>
      </c>
      <c r="G84" s="13">
        <v>20</v>
      </c>
      <c r="H84" s="13"/>
      <c r="I84" s="40">
        <f t="shared" si="23"/>
        <v>1</v>
      </c>
      <c r="J84" s="40">
        <f t="shared" si="24"/>
        <v>2</v>
      </c>
    </row>
    <row r="85" spans="1:10" s="28" customFormat="1" ht="12.75">
      <c r="A85" s="81" t="s">
        <v>104</v>
      </c>
      <c r="B85" s="63">
        <v>2</v>
      </c>
      <c r="C85" s="12" t="s">
        <v>11</v>
      </c>
      <c r="D85" s="13">
        <f t="shared" si="25"/>
        <v>30</v>
      </c>
      <c r="E85" s="13">
        <v>30</v>
      </c>
      <c r="F85" s="13"/>
      <c r="G85" s="13"/>
      <c r="H85" s="58"/>
      <c r="I85" s="40">
        <f t="shared" si="23"/>
        <v>2</v>
      </c>
      <c r="J85" s="40">
        <f t="shared" si="24"/>
        <v>0</v>
      </c>
    </row>
    <row r="86" spans="1:10" s="97" customFormat="1" ht="12.75">
      <c r="A86" s="81" t="s">
        <v>87</v>
      </c>
      <c r="B86" s="63">
        <v>2</v>
      </c>
      <c r="C86" s="12" t="s">
        <v>11</v>
      </c>
      <c r="D86" s="13">
        <f t="shared" si="25"/>
        <v>30</v>
      </c>
      <c r="E86" s="13"/>
      <c r="F86" s="13"/>
      <c r="G86" s="13">
        <v>30</v>
      </c>
      <c r="H86" s="58"/>
      <c r="I86" s="40">
        <f t="shared" si="23"/>
        <v>0</v>
      </c>
      <c r="J86" s="40">
        <f t="shared" si="24"/>
        <v>2</v>
      </c>
    </row>
    <row r="87" spans="1:10" s="28" customFormat="1" ht="12.75">
      <c r="A87" s="81" t="s">
        <v>77</v>
      </c>
      <c r="B87" s="63">
        <v>10</v>
      </c>
      <c r="C87" s="12" t="s">
        <v>10</v>
      </c>
      <c r="D87" s="13">
        <f t="shared" si="25"/>
        <v>0</v>
      </c>
      <c r="E87" s="13"/>
      <c r="F87" s="13"/>
      <c r="G87" s="13"/>
      <c r="H87" s="58"/>
      <c r="I87" s="40">
        <f t="shared" si="23"/>
        <v>0</v>
      </c>
      <c r="J87" s="40">
        <f t="shared" si="24"/>
        <v>0</v>
      </c>
    </row>
    <row r="88" spans="1:10" ht="13.5">
      <c r="A88" s="57" t="s">
        <v>12</v>
      </c>
      <c r="B88" s="29">
        <f>SUM(B80:B87)</f>
        <v>30</v>
      </c>
      <c r="C88" s="56">
        <f>COUNTIF(C80:C87,"e")</f>
        <v>2</v>
      </c>
      <c r="D88" s="29">
        <f aca="true" t="shared" si="26" ref="D88:I88">SUM(D80:D87)</f>
        <v>255</v>
      </c>
      <c r="E88" s="29">
        <f t="shared" si="26"/>
        <v>120</v>
      </c>
      <c r="F88" s="29">
        <f t="shared" si="26"/>
        <v>35</v>
      </c>
      <c r="G88" s="29">
        <f t="shared" si="26"/>
        <v>100</v>
      </c>
      <c r="H88" s="110">
        <f t="shared" si="26"/>
        <v>0</v>
      </c>
      <c r="I88" s="111">
        <f t="shared" si="26"/>
        <v>8</v>
      </c>
      <c r="J88" s="41">
        <f t="shared" si="24"/>
        <v>9</v>
      </c>
    </row>
    <row r="89" spans="1:10" ht="13.5">
      <c r="A89" s="125" t="s">
        <v>33</v>
      </c>
      <c r="B89" s="29">
        <f aca="true" t="shared" si="27" ref="B89:G89">B65+B78+B88</f>
        <v>90</v>
      </c>
      <c r="C89" s="29">
        <f t="shared" si="27"/>
        <v>9</v>
      </c>
      <c r="D89" s="29">
        <f t="shared" si="27"/>
        <v>1050</v>
      </c>
      <c r="E89" s="29">
        <f t="shared" si="27"/>
        <v>420</v>
      </c>
      <c r="F89" s="29">
        <f t="shared" si="27"/>
        <v>195</v>
      </c>
      <c r="G89" s="29">
        <f t="shared" si="27"/>
        <v>435</v>
      </c>
      <c r="H89" s="111"/>
      <c r="I89" s="113"/>
      <c r="J89" s="42"/>
    </row>
    <row r="90" spans="1:10" ht="13.5">
      <c r="A90" s="31" t="s">
        <v>15</v>
      </c>
      <c r="B90" s="74">
        <f>B14+B24+B34+B46+B65+B78+B88</f>
        <v>210</v>
      </c>
      <c r="C90" s="20"/>
      <c r="D90" s="29">
        <f>D14+D24+D34+D46+D65+D78+D88</f>
        <v>2400</v>
      </c>
      <c r="E90" s="29">
        <f>E14+E24+E34+E46+E65+E78+E88</f>
        <v>965</v>
      </c>
      <c r="F90" s="29">
        <f>F14+F24+F34+F46+F65+F78+F88</f>
        <v>465</v>
      </c>
      <c r="G90" s="29">
        <f>G14+G24+G34+G46+G65+G78+G88</f>
        <v>970</v>
      </c>
      <c r="H90" s="29">
        <f>H14+H24+H34+H46+H65+H78+H88</f>
        <v>0</v>
      </c>
      <c r="I90" s="21"/>
      <c r="J90" s="21"/>
    </row>
    <row r="91" spans="1:10" ht="13.5">
      <c r="A91" s="32" t="s">
        <v>16</v>
      </c>
      <c r="B91" s="100"/>
      <c r="C91" s="74"/>
      <c r="D91" s="102"/>
      <c r="E91" s="30">
        <f>(E90/D90)*100</f>
        <v>40.208333333333336</v>
      </c>
      <c r="F91" s="30">
        <f>(F90/D90)*100</f>
        <v>19.375</v>
      </c>
      <c r="G91" s="30">
        <f>(G90/D90)*100</f>
        <v>40.416666666666664</v>
      </c>
      <c r="H91" s="30">
        <f>(H90/D90)*100</f>
        <v>0</v>
      </c>
      <c r="I91" s="44"/>
      <c r="J91" s="44"/>
    </row>
    <row r="92" spans="1:10" ht="13.5">
      <c r="A92" s="89"/>
      <c r="B92" s="100"/>
      <c r="C92" s="113"/>
      <c r="D92" s="123"/>
      <c r="E92" s="90"/>
      <c r="F92" s="90"/>
      <c r="G92" s="90"/>
      <c r="H92" s="90"/>
      <c r="I92" s="44"/>
      <c r="J92" s="44"/>
    </row>
    <row r="93" spans="1:10" ht="13.5">
      <c r="A93" s="89"/>
      <c r="B93" s="100"/>
      <c r="C93" s="113"/>
      <c r="D93" s="123"/>
      <c r="E93" s="90"/>
      <c r="F93" s="90"/>
      <c r="G93" s="90"/>
      <c r="H93" s="90"/>
      <c r="I93" s="44"/>
      <c r="J93" s="44"/>
    </row>
    <row r="94" spans="1:10" ht="55.5" customHeight="1">
      <c r="A94" s="146" t="s">
        <v>138</v>
      </c>
      <c r="B94" s="146"/>
      <c r="C94" s="146"/>
      <c r="D94" s="146"/>
      <c r="E94" s="146"/>
      <c r="F94" s="146"/>
      <c r="G94" s="146"/>
      <c r="H94" s="146"/>
      <c r="I94" s="146"/>
      <c r="J94" s="146"/>
    </row>
    <row r="95" spans="1:10" ht="87.75">
      <c r="A95" s="49" t="s">
        <v>0</v>
      </c>
      <c r="B95" s="36" t="s">
        <v>1</v>
      </c>
      <c r="C95" s="37" t="s">
        <v>2</v>
      </c>
      <c r="D95" s="37" t="s">
        <v>3</v>
      </c>
      <c r="E95" s="38" t="s">
        <v>4</v>
      </c>
      <c r="F95" s="39" t="s">
        <v>5</v>
      </c>
      <c r="G95" s="39" t="s">
        <v>6</v>
      </c>
      <c r="H95" s="37" t="s">
        <v>7</v>
      </c>
      <c r="I95" s="38" t="s">
        <v>8</v>
      </c>
      <c r="J95" s="38" t="s">
        <v>9</v>
      </c>
    </row>
    <row r="96" spans="1:10" ht="13.5">
      <c r="A96" s="153" t="s">
        <v>148</v>
      </c>
      <c r="B96" s="154"/>
      <c r="C96" s="154"/>
      <c r="D96" s="154"/>
      <c r="E96" s="154"/>
      <c r="F96" s="154"/>
      <c r="G96" s="154"/>
      <c r="H96" s="154"/>
      <c r="I96" s="154"/>
      <c r="J96" s="155"/>
    </row>
    <row r="97" spans="1:10" ht="12.75">
      <c r="A97" s="62" t="s">
        <v>149</v>
      </c>
      <c r="B97" s="63">
        <v>2</v>
      </c>
      <c r="C97" s="12" t="s">
        <v>11</v>
      </c>
      <c r="D97" s="13">
        <f>SUM(E97:H97)</f>
        <v>30</v>
      </c>
      <c r="E97" s="13">
        <v>30</v>
      </c>
      <c r="F97" s="13"/>
      <c r="G97" s="40"/>
      <c r="H97" s="58"/>
      <c r="I97" s="40">
        <f>ROUNDUP(E97/15,0)</f>
        <v>2</v>
      </c>
      <c r="J97" s="40">
        <f>ROUNDUP((F97+G97+H97)/15,0)</f>
        <v>0</v>
      </c>
    </row>
    <row r="98" spans="1:10" ht="12.75">
      <c r="A98" s="62" t="s">
        <v>150</v>
      </c>
      <c r="B98" s="63">
        <v>2</v>
      </c>
      <c r="C98" s="12" t="s">
        <v>11</v>
      </c>
      <c r="D98" s="13">
        <f>SUM(E98:H98)</f>
        <v>30</v>
      </c>
      <c r="E98" s="13">
        <v>30</v>
      </c>
      <c r="F98" s="61"/>
      <c r="G98" s="41"/>
      <c r="H98" s="41"/>
      <c r="I98" s="41">
        <f>ROUNDUP(E98/15,0)</f>
        <v>2</v>
      </c>
      <c r="J98" s="41">
        <f>ROUNDUP((F98+G98+H98)/15,0)</f>
        <v>0</v>
      </c>
    </row>
    <row r="99" spans="1:10" ht="13.5">
      <c r="A99" s="153" t="s">
        <v>151</v>
      </c>
      <c r="B99" s="154"/>
      <c r="C99" s="154"/>
      <c r="D99" s="154"/>
      <c r="E99" s="154"/>
      <c r="F99" s="154"/>
      <c r="G99" s="154"/>
      <c r="H99" s="154"/>
      <c r="I99" s="154"/>
      <c r="J99" s="155"/>
    </row>
    <row r="100" spans="1:10" ht="12.75">
      <c r="A100" s="62" t="s">
        <v>152</v>
      </c>
      <c r="B100" s="63">
        <v>1</v>
      </c>
      <c r="C100" s="12" t="s">
        <v>11</v>
      </c>
      <c r="D100" s="13">
        <f aca="true" t="shared" si="28" ref="D100:D105">SUM(E100:H100)</f>
        <v>15</v>
      </c>
      <c r="E100" s="13">
        <v>15</v>
      </c>
      <c r="F100" s="13"/>
      <c r="G100" s="13"/>
      <c r="H100" s="58"/>
      <c r="I100" s="40">
        <f aca="true" t="shared" si="29" ref="I100:I105">ROUNDUP(E100/15,0)</f>
        <v>1</v>
      </c>
      <c r="J100" s="40">
        <f aca="true" t="shared" si="30" ref="J100:J105">ROUNDUP((F100+G100+H100)/15,0)</f>
        <v>0</v>
      </c>
    </row>
    <row r="101" spans="1:10" ht="12.75">
      <c r="A101" s="62" t="s">
        <v>153</v>
      </c>
      <c r="B101" s="63">
        <v>1</v>
      </c>
      <c r="C101" s="12" t="s">
        <v>11</v>
      </c>
      <c r="D101" s="13">
        <f t="shared" si="28"/>
        <v>15</v>
      </c>
      <c r="E101" s="13">
        <v>15</v>
      </c>
      <c r="F101" s="13"/>
      <c r="G101" s="40"/>
      <c r="H101" s="58"/>
      <c r="I101" s="40">
        <f t="shared" si="29"/>
        <v>1</v>
      </c>
      <c r="J101" s="40">
        <f t="shared" si="30"/>
        <v>0</v>
      </c>
    </row>
    <row r="102" spans="1:10" ht="12.75">
      <c r="A102" s="62" t="s">
        <v>154</v>
      </c>
      <c r="B102" s="63">
        <v>1</v>
      </c>
      <c r="C102" s="12" t="s">
        <v>11</v>
      </c>
      <c r="D102" s="13">
        <f t="shared" si="28"/>
        <v>15</v>
      </c>
      <c r="E102" s="13">
        <v>15</v>
      </c>
      <c r="F102" s="61"/>
      <c r="G102" s="41"/>
      <c r="H102" s="41"/>
      <c r="I102" s="41">
        <f t="shared" si="29"/>
        <v>1</v>
      </c>
      <c r="J102" s="41">
        <f t="shared" si="30"/>
        <v>0</v>
      </c>
    </row>
    <row r="103" spans="1:10" ht="12.75">
      <c r="A103" s="62" t="s">
        <v>155</v>
      </c>
      <c r="B103" s="63">
        <v>1</v>
      </c>
      <c r="C103" s="12" t="s">
        <v>11</v>
      </c>
      <c r="D103" s="13">
        <f t="shared" si="28"/>
        <v>15</v>
      </c>
      <c r="E103" s="13">
        <v>15</v>
      </c>
      <c r="F103" s="61"/>
      <c r="G103" s="41"/>
      <c r="H103" s="41"/>
      <c r="I103" s="41">
        <f t="shared" si="29"/>
        <v>1</v>
      </c>
      <c r="J103" s="41">
        <f t="shared" si="30"/>
        <v>0</v>
      </c>
    </row>
    <row r="104" spans="1:10" ht="12.75">
      <c r="A104" s="62" t="s">
        <v>156</v>
      </c>
      <c r="B104" s="63">
        <v>1</v>
      </c>
      <c r="C104" s="12" t="s">
        <v>11</v>
      </c>
      <c r="D104" s="13">
        <f t="shared" si="28"/>
        <v>15</v>
      </c>
      <c r="E104" s="13">
        <v>15</v>
      </c>
      <c r="F104" s="40"/>
      <c r="G104" s="40"/>
      <c r="H104" s="58"/>
      <c r="I104" s="40">
        <f t="shared" si="29"/>
        <v>1</v>
      </c>
      <c r="J104" s="40">
        <f t="shared" si="30"/>
        <v>0</v>
      </c>
    </row>
    <row r="105" spans="1:10" ht="12.75">
      <c r="A105" s="62" t="s">
        <v>157</v>
      </c>
      <c r="B105" s="63">
        <v>1</v>
      </c>
      <c r="C105" s="12" t="s">
        <v>11</v>
      </c>
      <c r="D105" s="13">
        <f t="shared" si="28"/>
        <v>15</v>
      </c>
      <c r="E105" s="61">
        <v>15</v>
      </c>
      <c r="F105" s="41"/>
      <c r="G105" s="41"/>
      <c r="H105" s="41"/>
      <c r="I105" s="41">
        <f t="shared" si="29"/>
        <v>1</v>
      </c>
      <c r="J105" s="41">
        <f t="shared" si="30"/>
        <v>0</v>
      </c>
    </row>
    <row r="106" spans="1:10" ht="13.5">
      <c r="A106" s="153" t="s">
        <v>158</v>
      </c>
      <c r="B106" s="154"/>
      <c r="C106" s="154"/>
      <c r="D106" s="154"/>
      <c r="E106" s="154"/>
      <c r="F106" s="154"/>
      <c r="G106" s="154"/>
      <c r="H106" s="154"/>
      <c r="I106" s="154"/>
      <c r="J106" s="155"/>
    </row>
    <row r="107" spans="1:10" ht="12.75">
      <c r="A107" s="62" t="s">
        <v>159</v>
      </c>
      <c r="B107" s="63">
        <v>2</v>
      </c>
      <c r="C107" s="12" t="s">
        <v>11</v>
      </c>
      <c r="D107" s="13">
        <f>SUM(E107:H107)</f>
        <v>30</v>
      </c>
      <c r="E107" s="13">
        <v>30</v>
      </c>
      <c r="F107" s="13"/>
      <c r="G107" s="40"/>
      <c r="H107" s="58"/>
      <c r="I107" s="40">
        <f>ROUNDUP(E107/15,0)</f>
        <v>2</v>
      </c>
      <c r="J107" s="40">
        <f>ROUNDUP((F107+G107+H107)/15,0)</f>
        <v>0</v>
      </c>
    </row>
    <row r="108" spans="1:10" ht="12.75">
      <c r="A108" s="62" t="s">
        <v>160</v>
      </c>
      <c r="B108" s="63">
        <v>2</v>
      </c>
      <c r="C108" s="12" t="s">
        <v>11</v>
      </c>
      <c r="D108" s="13">
        <f>SUM(E108:H108)</f>
        <v>30</v>
      </c>
      <c r="E108" s="13">
        <v>30</v>
      </c>
      <c r="F108" s="61"/>
      <c r="G108" s="41"/>
      <c r="H108" s="41"/>
      <c r="I108" s="41">
        <f>ROUNDUP(E108/15,0)</f>
        <v>2</v>
      </c>
      <c r="J108" s="41">
        <f>ROUNDUP((F108+G108+H108)/15,0)</f>
        <v>0</v>
      </c>
    </row>
    <row r="109" spans="1:10" ht="12.75">
      <c r="A109" s="134"/>
      <c r="B109" s="135"/>
      <c r="C109" s="136"/>
      <c r="D109" s="136"/>
      <c r="E109" s="137"/>
      <c r="F109" s="138"/>
      <c r="G109" s="138"/>
      <c r="H109" s="136"/>
      <c r="I109" s="137"/>
      <c r="J109" s="139"/>
    </row>
    <row r="110" spans="1:10" ht="13.5">
      <c r="A110" s="142" t="s">
        <v>115</v>
      </c>
      <c r="B110" s="143"/>
      <c r="C110" s="143"/>
      <c r="D110" s="143"/>
      <c r="E110" s="143"/>
      <c r="F110" s="143"/>
      <c r="G110" s="143"/>
      <c r="H110" s="143"/>
      <c r="I110" s="143"/>
      <c r="J110" s="144"/>
    </row>
    <row r="111" spans="1:10" ht="12.75">
      <c r="A111" s="62" t="s">
        <v>106</v>
      </c>
      <c r="B111" s="63">
        <v>2</v>
      </c>
      <c r="C111" s="12" t="s">
        <v>11</v>
      </c>
      <c r="D111" s="13">
        <f aca="true" t="shared" si="31" ref="D111:D119">SUM(E111:H111)</f>
        <v>30</v>
      </c>
      <c r="E111" s="13">
        <v>30</v>
      </c>
      <c r="F111" s="13"/>
      <c r="G111" s="13"/>
      <c r="H111" s="58"/>
      <c r="I111" s="40">
        <f aca="true" t="shared" si="32" ref="I111:I119">ROUNDUP(E111/15,0)</f>
        <v>2</v>
      </c>
      <c r="J111" s="40">
        <f aca="true" t="shared" si="33" ref="J111:J119">ROUNDUP((F111+G111+H111)/15,0)</f>
        <v>0</v>
      </c>
    </row>
    <row r="112" spans="1:10" ht="12.75">
      <c r="A112" s="62" t="s">
        <v>107</v>
      </c>
      <c r="B112" s="63">
        <v>2</v>
      </c>
      <c r="C112" s="12" t="s">
        <v>11</v>
      </c>
      <c r="D112" s="13">
        <f>SUM(E112:H112)</f>
        <v>30</v>
      </c>
      <c r="E112" s="13">
        <v>30</v>
      </c>
      <c r="F112" s="13"/>
      <c r="G112" s="13"/>
      <c r="H112" s="58"/>
      <c r="I112" s="40">
        <f>ROUNDUP(E112/15,0)</f>
        <v>2</v>
      </c>
      <c r="J112" s="40">
        <f>ROUNDUP((F112+G112+H112)/15,0)</f>
        <v>0</v>
      </c>
    </row>
    <row r="113" spans="1:10" ht="12.75">
      <c r="A113" s="62" t="s">
        <v>108</v>
      </c>
      <c r="B113" s="63">
        <v>2</v>
      </c>
      <c r="C113" s="12" t="s">
        <v>11</v>
      </c>
      <c r="D113" s="13">
        <f t="shared" si="31"/>
        <v>30</v>
      </c>
      <c r="E113" s="13">
        <v>30</v>
      </c>
      <c r="F113" s="13"/>
      <c r="G113" s="13"/>
      <c r="H113" s="58"/>
      <c r="I113" s="40">
        <f t="shared" si="32"/>
        <v>2</v>
      </c>
      <c r="J113" s="40">
        <f t="shared" si="33"/>
        <v>0</v>
      </c>
    </row>
    <row r="114" spans="1:10" ht="12.75">
      <c r="A114" s="62" t="s">
        <v>109</v>
      </c>
      <c r="B114" s="63">
        <v>2</v>
      </c>
      <c r="C114" s="12" t="s">
        <v>11</v>
      </c>
      <c r="D114" s="13">
        <f t="shared" si="31"/>
        <v>30</v>
      </c>
      <c r="E114" s="13">
        <v>30</v>
      </c>
      <c r="F114" s="13"/>
      <c r="G114" s="13"/>
      <c r="H114" s="58"/>
      <c r="I114" s="40">
        <f t="shared" si="32"/>
        <v>2</v>
      </c>
      <c r="J114" s="40">
        <f t="shared" si="33"/>
        <v>0</v>
      </c>
    </row>
    <row r="115" spans="1:10" ht="12.75">
      <c r="A115" s="79" t="s">
        <v>110</v>
      </c>
      <c r="B115" s="63">
        <v>2</v>
      </c>
      <c r="C115" s="12" t="s">
        <v>11</v>
      </c>
      <c r="D115" s="13">
        <f t="shared" si="31"/>
        <v>30</v>
      </c>
      <c r="E115" s="13">
        <v>30</v>
      </c>
      <c r="F115" s="13"/>
      <c r="G115" s="13"/>
      <c r="H115" s="58"/>
      <c r="I115" s="40">
        <f t="shared" si="32"/>
        <v>2</v>
      </c>
      <c r="J115" s="40">
        <f t="shared" si="33"/>
        <v>0</v>
      </c>
    </row>
    <row r="116" spans="1:10" ht="12.75">
      <c r="A116" s="66" t="s">
        <v>111</v>
      </c>
      <c r="B116" s="63">
        <v>2</v>
      </c>
      <c r="C116" s="12" t="s">
        <v>11</v>
      </c>
      <c r="D116" s="13">
        <f t="shared" si="31"/>
        <v>30</v>
      </c>
      <c r="E116" s="13">
        <v>30</v>
      </c>
      <c r="F116" s="13"/>
      <c r="G116" s="13"/>
      <c r="H116" s="58"/>
      <c r="I116" s="40">
        <f t="shared" si="32"/>
        <v>2</v>
      </c>
      <c r="J116" s="40">
        <f t="shared" si="33"/>
        <v>0</v>
      </c>
    </row>
    <row r="117" spans="1:10" ht="12.75">
      <c r="A117" s="71" t="s">
        <v>112</v>
      </c>
      <c r="B117" s="63">
        <v>2</v>
      </c>
      <c r="C117" s="12" t="s">
        <v>11</v>
      </c>
      <c r="D117" s="13">
        <f t="shared" si="31"/>
        <v>30</v>
      </c>
      <c r="E117" s="13">
        <v>30</v>
      </c>
      <c r="F117" s="13"/>
      <c r="G117" s="13"/>
      <c r="H117" s="58"/>
      <c r="I117" s="40">
        <f t="shared" si="32"/>
        <v>2</v>
      </c>
      <c r="J117" s="40">
        <f t="shared" si="33"/>
        <v>0</v>
      </c>
    </row>
    <row r="118" spans="1:10" ht="12.75">
      <c r="A118" s="94" t="s">
        <v>113</v>
      </c>
      <c r="B118" s="64">
        <v>2</v>
      </c>
      <c r="C118" s="12" t="s">
        <v>11</v>
      </c>
      <c r="D118" s="13">
        <f t="shared" si="31"/>
        <v>30</v>
      </c>
      <c r="E118" s="13">
        <v>30</v>
      </c>
      <c r="F118" s="13"/>
      <c r="G118" s="13"/>
      <c r="H118" s="58"/>
      <c r="I118" s="40">
        <f t="shared" si="32"/>
        <v>2</v>
      </c>
      <c r="J118" s="40">
        <f t="shared" si="33"/>
        <v>0</v>
      </c>
    </row>
    <row r="119" spans="1:10" ht="12.75">
      <c r="A119" s="71" t="s">
        <v>114</v>
      </c>
      <c r="B119" s="93">
        <v>2</v>
      </c>
      <c r="C119" s="92" t="s">
        <v>11</v>
      </c>
      <c r="D119" s="13">
        <f t="shared" si="31"/>
        <v>30</v>
      </c>
      <c r="E119" s="13">
        <v>30</v>
      </c>
      <c r="F119" s="13"/>
      <c r="G119" s="61"/>
      <c r="H119" s="41"/>
      <c r="I119" s="41">
        <f t="shared" si="32"/>
        <v>2</v>
      </c>
      <c r="J119" s="41">
        <f t="shared" si="33"/>
        <v>0</v>
      </c>
    </row>
    <row r="120" spans="1:10" ht="12.75">
      <c r="A120" s="66" t="s">
        <v>127</v>
      </c>
      <c r="B120" s="93">
        <v>2</v>
      </c>
      <c r="C120" s="92" t="s">
        <v>11</v>
      </c>
      <c r="D120" s="13">
        <v>30</v>
      </c>
      <c r="E120" s="13">
        <v>30</v>
      </c>
      <c r="F120" s="13"/>
      <c r="G120" s="13"/>
      <c r="H120" s="58"/>
      <c r="I120" s="40">
        <f>ROUNDUP(E120/15,0)</f>
        <v>2</v>
      </c>
      <c r="J120" s="40">
        <f>ROUNDUP((F120+G120+H120)/15,0)</f>
        <v>0</v>
      </c>
    </row>
    <row r="121" spans="1:10" ht="12.75">
      <c r="A121" s="71" t="s">
        <v>128</v>
      </c>
      <c r="B121" s="93">
        <v>2</v>
      </c>
      <c r="C121" s="92" t="s">
        <v>11</v>
      </c>
      <c r="D121" s="13">
        <f>SUM(E121:H121)</f>
        <v>30</v>
      </c>
      <c r="E121" s="13">
        <v>30</v>
      </c>
      <c r="F121" s="13"/>
      <c r="G121" s="13"/>
      <c r="H121" s="58"/>
      <c r="I121" s="40">
        <f>ROUNDUP(E121/15,0)</f>
        <v>2</v>
      </c>
      <c r="J121" s="40">
        <f>ROUNDUP((F121+G121+H121)/15,0)</f>
        <v>0</v>
      </c>
    </row>
    <row r="122" spans="1:10" ht="12.75">
      <c r="A122" s="71" t="s">
        <v>129</v>
      </c>
      <c r="B122" s="93">
        <v>2</v>
      </c>
      <c r="C122" s="92" t="s">
        <v>11</v>
      </c>
      <c r="D122" s="13">
        <f>SUM(E122:H122)</f>
        <v>30</v>
      </c>
      <c r="E122" s="13">
        <v>30</v>
      </c>
      <c r="F122" s="13"/>
      <c r="G122" s="13"/>
      <c r="H122" s="87"/>
      <c r="I122" s="88">
        <f>ROUNDUP(E122/15,0)</f>
        <v>2</v>
      </c>
      <c r="J122" s="88">
        <f>ROUNDUP((F122+G122+H122)/15,0)</f>
        <v>0</v>
      </c>
    </row>
    <row r="123" spans="1:10" ht="12.75">
      <c r="A123" s="71" t="s">
        <v>134</v>
      </c>
      <c r="B123" s="93">
        <v>2</v>
      </c>
      <c r="C123" s="92" t="s">
        <v>11</v>
      </c>
      <c r="D123" s="13">
        <f>SUM(E123:H123)</f>
        <v>30</v>
      </c>
      <c r="E123" s="13">
        <v>30</v>
      </c>
      <c r="F123" s="13"/>
      <c r="G123" s="13"/>
      <c r="H123" s="87"/>
      <c r="I123" s="88">
        <f>ROUNDUP(E123/15,0)</f>
        <v>2</v>
      </c>
      <c r="J123" s="88">
        <f>ROUNDUP((F123+G123+H123)/15,0)</f>
        <v>0</v>
      </c>
    </row>
    <row r="124" spans="1:10" ht="12.75">
      <c r="A124" s="85"/>
      <c r="B124" s="76"/>
      <c r="C124" s="77"/>
      <c r="D124" s="77"/>
      <c r="E124" s="77"/>
      <c r="F124" s="77"/>
      <c r="G124" s="77"/>
      <c r="H124" s="77"/>
      <c r="I124" s="77"/>
      <c r="J124" s="78"/>
    </row>
    <row r="125" spans="1:10" ht="12.75">
      <c r="A125" s="85"/>
      <c r="B125" s="76"/>
      <c r="C125" s="77"/>
      <c r="D125" s="77"/>
      <c r="E125" s="77"/>
      <c r="F125" s="77"/>
      <c r="G125" s="77"/>
      <c r="H125" s="77"/>
      <c r="I125" s="77"/>
      <c r="J125" s="78"/>
    </row>
    <row r="126" spans="1:10" ht="12.75">
      <c r="A126" s="85"/>
      <c r="B126" s="76"/>
      <c r="C126" s="77"/>
      <c r="D126" s="77"/>
      <c r="E126" s="77"/>
      <c r="F126" s="77"/>
      <c r="G126" s="77"/>
      <c r="H126" s="77"/>
      <c r="I126" s="77"/>
      <c r="J126" s="78"/>
    </row>
    <row r="127" spans="1:10" ht="12.75">
      <c r="A127" s="85"/>
      <c r="B127" s="76"/>
      <c r="C127" s="77"/>
      <c r="D127" s="77"/>
      <c r="E127" s="77"/>
      <c r="F127" s="77"/>
      <c r="G127" s="77"/>
      <c r="H127" s="77"/>
      <c r="I127" s="77"/>
      <c r="J127" s="78"/>
    </row>
    <row r="128" spans="1:10" ht="12.75">
      <c r="A128" s="85"/>
      <c r="B128" s="76"/>
      <c r="C128" s="77"/>
      <c r="D128" s="77"/>
      <c r="E128" s="77"/>
      <c r="F128" s="77"/>
      <c r="G128" s="77"/>
      <c r="H128" s="77"/>
      <c r="I128" s="77"/>
      <c r="J128" s="78"/>
    </row>
    <row r="129" spans="1:10" ht="12.75">
      <c r="A129" s="85"/>
      <c r="B129" s="76"/>
      <c r="C129" s="77"/>
      <c r="D129" s="77"/>
      <c r="E129" s="77"/>
      <c r="F129" s="77"/>
      <c r="G129" s="77"/>
      <c r="H129" s="77"/>
      <c r="I129" s="77"/>
      <c r="J129" s="78"/>
    </row>
    <row r="130" spans="1:10" ht="12.75">
      <c r="A130" s="85"/>
      <c r="B130" s="76"/>
      <c r="C130" s="77"/>
      <c r="D130" s="77"/>
      <c r="E130" s="77"/>
      <c r="F130" s="77"/>
      <c r="G130" s="77"/>
      <c r="H130" s="77"/>
      <c r="I130" s="77"/>
      <c r="J130" s="78"/>
    </row>
    <row r="131" spans="1:10" ht="12.75">
      <c r="A131" s="85"/>
      <c r="B131" s="76"/>
      <c r="C131" s="77"/>
      <c r="D131" s="77"/>
      <c r="E131" s="77"/>
      <c r="F131" s="77"/>
      <c r="G131" s="77"/>
      <c r="H131" s="77"/>
      <c r="I131" s="77"/>
      <c r="J131" s="78"/>
    </row>
    <row r="132" spans="1:10" ht="12.75">
      <c r="A132" s="85"/>
      <c r="B132" s="76"/>
      <c r="C132" s="77"/>
      <c r="D132" s="77"/>
      <c r="E132" s="77"/>
      <c r="F132" s="77"/>
      <c r="G132" s="77"/>
      <c r="H132" s="77"/>
      <c r="I132" s="77"/>
      <c r="J132" s="78"/>
    </row>
    <row r="133" spans="1:10" ht="12.75">
      <c r="A133" s="85"/>
      <c r="B133" s="76"/>
      <c r="C133" s="77"/>
      <c r="D133" s="77"/>
      <c r="E133" s="77"/>
      <c r="F133" s="77"/>
      <c r="G133" s="77"/>
      <c r="H133" s="77"/>
      <c r="I133" s="77"/>
      <c r="J133" s="78"/>
    </row>
    <row r="134" spans="1:10" ht="12.75">
      <c r="A134" s="85"/>
      <c r="B134" s="76"/>
      <c r="C134" s="77"/>
      <c r="D134" s="77"/>
      <c r="E134" s="77"/>
      <c r="F134" s="77"/>
      <c r="G134" s="77"/>
      <c r="H134" s="77"/>
      <c r="I134" s="77"/>
      <c r="J134" s="78"/>
    </row>
    <row r="135" spans="1:10" ht="12.75">
      <c r="A135" s="85"/>
      <c r="B135" s="76"/>
      <c r="C135" s="77"/>
      <c r="D135" s="77"/>
      <c r="E135" s="77"/>
      <c r="F135" s="77"/>
      <c r="G135" s="77"/>
      <c r="H135" s="77"/>
      <c r="I135" s="77"/>
      <c r="J135" s="78"/>
    </row>
    <row r="136" spans="1:10" ht="12.75">
      <c r="A136" s="85"/>
      <c r="B136" s="76"/>
      <c r="C136" s="77"/>
      <c r="D136" s="77"/>
      <c r="E136" s="77"/>
      <c r="F136" s="77"/>
      <c r="G136" s="77"/>
      <c r="H136" s="77"/>
      <c r="I136" s="77"/>
      <c r="J136" s="78"/>
    </row>
    <row r="137" spans="1:10" ht="12.75">
      <c r="A137" s="85"/>
      <c r="B137" s="76"/>
      <c r="C137" s="77"/>
      <c r="D137" s="77"/>
      <c r="E137" s="77"/>
      <c r="F137" s="77"/>
      <c r="G137" s="77"/>
      <c r="H137" s="77"/>
      <c r="I137" s="77"/>
      <c r="J137" s="78"/>
    </row>
    <row r="138" spans="1:10" ht="12.75">
      <c r="A138" s="85"/>
      <c r="B138" s="76"/>
      <c r="C138" s="77"/>
      <c r="D138" s="77"/>
      <c r="E138" s="77"/>
      <c r="F138" s="77"/>
      <c r="G138" s="77"/>
      <c r="H138" s="77"/>
      <c r="I138" s="77"/>
      <c r="J138" s="78"/>
    </row>
    <row r="139" spans="1:10" ht="12.75">
      <c r="A139" s="85"/>
      <c r="B139" s="76"/>
      <c r="C139" s="77"/>
      <c r="D139" s="77"/>
      <c r="E139" s="77"/>
      <c r="F139" s="77"/>
      <c r="G139" s="77"/>
      <c r="H139" s="77"/>
      <c r="I139" s="77"/>
      <c r="J139" s="78"/>
    </row>
    <row r="140" spans="1:10" ht="12.75">
      <c r="A140" s="85"/>
      <c r="B140" s="76"/>
      <c r="C140" s="77"/>
      <c r="D140" s="77"/>
      <c r="E140" s="77"/>
      <c r="F140" s="77"/>
      <c r="G140" s="77"/>
      <c r="H140" s="77"/>
      <c r="I140" s="77"/>
      <c r="J140" s="78"/>
    </row>
    <row r="141" spans="1:10" ht="12.75">
      <c r="A141" s="85"/>
      <c r="B141" s="76"/>
      <c r="C141" s="77"/>
      <c r="D141" s="77"/>
      <c r="E141" s="77"/>
      <c r="F141" s="77"/>
      <c r="G141" s="77"/>
      <c r="H141" s="77"/>
      <c r="I141" s="77"/>
      <c r="J141" s="78"/>
    </row>
    <row r="142" spans="1:10" ht="12.75">
      <c r="A142" s="85"/>
      <c r="B142" s="76"/>
      <c r="C142" s="77"/>
      <c r="D142" s="77"/>
      <c r="E142" s="77"/>
      <c r="F142" s="77"/>
      <c r="G142" s="77"/>
      <c r="H142" s="77"/>
      <c r="I142" s="77"/>
      <c r="J142" s="78"/>
    </row>
    <row r="143" spans="1:10" ht="12.75">
      <c r="A143" s="85"/>
      <c r="B143" s="76"/>
      <c r="C143" s="77"/>
      <c r="D143" s="77"/>
      <c r="E143" s="77"/>
      <c r="F143" s="77"/>
      <c r="G143" s="77"/>
      <c r="H143" s="77"/>
      <c r="I143" s="77"/>
      <c r="J143" s="78"/>
    </row>
    <row r="144" spans="1:10" ht="12.75">
      <c r="A144" s="85"/>
      <c r="B144" s="76"/>
      <c r="C144" s="77"/>
      <c r="D144" s="77"/>
      <c r="E144" s="77"/>
      <c r="F144" s="77"/>
      <c r="G144" s="77"/>
      <c r="H144" s="77"/>
      <c r="I144" s="77"/>
      <c r="J144" s="78"/>
    </row>
    <row r="145" spans="1:10" ht="12.75">
      <c r="A145" s="85"/>
      <c r="B145" s="76"/>
      <c r="C145" s="77"/>
      <c r="D145" s="77"/>
      <c r="E145" s="77"/>
      <c r="F145" s="77"/>
      <c r="G145" s="77"/>
      <c r="H145" s="77"/>
      <c r="I145" s="77"/>
      <c r="J145" s="78"/>
    </row>
    <row r="146" spans="1:10" ht="12.75">
      <c r="A146" s="85"/>
      <c r="B146" s="76"/>
      <c r="C146" s="77"/>
      <c r="D146" s="77"/>
      <c r="E146" s="77"/>
      <c r="F146" s="77"/>
      <c r="G146" s="77"/>
      <c r="H146" s="77"/>
      <c r="I146" s="77"/>
      <c r="J146" s="78"/>
    </row>
    <row r="147" spans="1:10" ht="12.75">
      <c r="A147" s="85"/>
      <c r="B147" s="76"/>
      <c r="C147" s="77"/>
      <c r="D147" s="77"/>
      <c r="E147" s="77"/>
      <c r="F147" s="77"/>
      <c r="G147" s="77"/>
      <c r="H147" s="77"/>
      <c r="I147" s="77"/>
      <c r="J147" s="78"/>
    </row>
    <row r="148" spans="1:10" ht="12.75">
      <c r="A148" s="85"/>
      <c r="B148" s="76"/>
      <c r="C148" s="77"/>
      <c r="D148" s="77"/>
      <c r="E148" s="77"/>
      <c r="F148" s="77"/>
      <c r="G148" s="77"/>
      <c r="H148" s="77"/>
      <c r="I148" s="77"/>
      <c r="J148" s="78"/>
    </row>
    <row r="149" spans="1:10" ht="12.75">
      <c r="A149" s="85"/>
      <c r="B149" s="76"/>
      <c r="C149" s="77"/>
      <c r="D149" s="77"/>
      <c r="E149" s="77"/>
      <c r="F149" s="77"/>
      <c r="G149" s="77"/>
      <c r="H149" s="77"/>
      <c r="I149" s="77"/>
      <c r="J149" s="78"/>
    </row>
    <row r="150" spans="1:10" ht="12.75">
      <c r="A150" s="85"/>
      <c r="B150" s="76"/>
      <c r="C150" s="77"/>
      <c r="D150" s="77"/>
      <c r="E150" s="77"/>
      <c r="F150" s="77"/>
      <c r="G150" s="77"/>
      <c r="H150" s="77"/>
      <c r="I150" s="77"/>
      <c r="J150" s="78"/>
    </row>
    <row r="151" spans="1:10" ht="12.75">
      <c r="A151" s="85"/>
      <c r="B151" s="76"/>
      <c r="C151" s="77"/>
      <c r="D151" s="77"/>
      <c r="E151" s="77"/>
      <c r="F151" s="77"/>
      <c r="G151" s="77"/>
      <c r="H151" s="77"/>
      <c r="I151" s="77"/>
      <c r="J151" s="78"/>
    </row>
    <row r="152" spans="1:10" ht="12.75">
      <c r="A152" s="85"/>
      <c r="B152" s="76"/>
      <c r="C152" s="77"/>
      <c r="D152" s="77"/>
      <c r="E152" s="77"/>
      <c r="F152" s="77"/>
      <c r="G152" s="77"/>
      <c r="H152" s="77"/>
      <c r="I152" s="77"/>
      <c r="J152" s="78"/>
    </row>
    <row r="153" spans="1:10" ht="12.75">
      <c r="A153" s="85"/>
      <c r="B153" s="76"/>
      <c r="C153" s="77"/>
      <c r="D153" s="77"/>
      <c r="E153" s="77"/>
      <c r="F153" s="77"/>
      <c r="G153" s="77"/>
      <c r="H153" s="77"/>
      <c r="I153" s="77"/>
      <c r="J153" s="78"/>
    </row>
    <row r="154" spans="1:10" ht="12.75">
      <c r="A154" s="85"/>
      <c r="B154" s="76"/>
      <c r="C154" s="77"/>
      <c r="D154" s="77"/>
      <c r="E154" s="77"/>
      <c r="F154" s="77"/>
      <c r="G154" s="77"/>
      <c r="H154" s="77"/>
      <c r="I154" s="77"/>
      <c r="J154" s="78"/>
    </row>
    <row r="155" spans="1:10" ht="12.75">
      <c r="A155" s="85"/>
      <c r="B155" s="76"/>
      <c r="C155" s="77"/>
      <c r="D155" s="77"/>
      <c r="E155" s="77"/>
      <c r="F155" s="77"/>
      <c r="G155" s="77"/>
      <c r="H155" s="77"/>
      <c r="I155" s="77"/>
      <c r="J155" s="78"/>
    </row>
    <row r="156" spans="1:10" ht="12.75">
      <c r="A156" s="85"/>
      <c r="B156" s="76"/>
      <c r="C156" s="77"/>
      <c r="D156" s="77"/>
      <c r="E156" s="77"/>
      <c r="F156" s="77"/>
      <c r="G156" s="77"/>
      <c r="H156" s="77"/>
      <c r="I156" s="77"/>
      <c r="J156" s="78"/>
    </row>
    <row r="157" spans="1:10" ht="12.75">
      <c r="A157" s="85"/>
      <c r="B157" s="76"/>
      <c r="C157" s="77"/>
      <c r="D157" s="77"/>
      <c r="E157" s="77"/>
      <c r="F157" s="77"/>
      <c r="G157" s="77"/>
      <c r="H157" s="77"/>
      <c r="I157" s="77"/>
      <c r="J157" s="78"/>
    </row>
    <row r="158" spans="1:10" ht="12.75">
      <c r="A158" s="85"/>
      <c r="B158" s="76"/>
      <c r="C158" s="77"/>
      <c r="D158" s="77"/>
      <c r="E158" s="77"/>
      <c r="F158" s="77"/>
      <c r="G158" s="77"/>
      <c r="H158" s="77"/>
      <c r="I158" s="77"/>
      <c r="J158" s="78"/>
    </row>
    <row r="159" spans="1:10" ht="12.75">
      <c r="A159" s="85"/>
      <c r="B159" s="76"/>
      <c r="C159" s="77"/>
      <c r="D159" s="77"/>
      <c r="E159" s="77"/>
      <c r="F159" s="77"/>
      <c r="G159" s="77"/>
      <c r="H159" s="77"/>
      <c r="I159" s="77"/>
      <c r="J159" s="78"/>
    </row>
    <row r="160" spans="1:10" ht="12.75">
      <c r="A160" s="85"/>
      <c r="B160" s="76"/>
      <c r="C160" s="77"/>
      <c r="D160" s="77"/>
      <c r="E160" s="77"/>
      <c r="F160" s="77"/>
      <c r="G160" s="77"/>
      <c r="H160" s="77"/>
      <c r="I160" s="77"/>
      <c r="J160" s="78"/>
    </row>
    <row r="161" spans="1:10" ht="12.75">
      <c r="A161" s="85"/>
      <c r="B161" s="76"/>
      <c r="C161" s="77"/>
      <c r="D161" s="77"/>
      <c r="E161" s="77"/>
      <c r="F161" s="77"/>
      <c r="G161" s="77"/>
      <c r="H161" s="77"/>
      <c r="I161" s="77"/>
      <c r="J161" s="78"/>
    </row>
    <row r="162" spans="1:10" ht="12.75">
      <c r="A162" s="85"/>
      <c r="B162" s="76"/>
      <c r="C162" s="77"/>
      <c r="D162" s="77"/>
      <c r="E162" s="77"/>
      <c r="F162" s="77"/>
      <c r="G162" s="77"/>
      <c r="H162" s="77"/>
      <c r="I162" s="77"/>
      <c r="J162" s="78"/>
    </row>
    <row r="163" spans="1:10" ht="12.75">
      <c r="A163" s="85"/>
      <c r="B163" s="76"/>
      <c r="C163" s="77"/>
      <c r="D163" s="77"/>
      <c r="E163" s="77"/>
      <c r="F163" s="77"/>
      <c r="G163" s="77"/>
      <c r="H163" s="77"/>
      <c r="I163" s="77"/>
      <c r="J163" s="78"/>
    </row>
    <row r="164" spans="1:10" ht="12.75">
      <c r="A164" s="85"/>
      <c r="B164" s="76"/>
      <c r="C164" s="77"/>
      <c r="D164" s="77"/>
      <c r="E164" s="77"/>
      <c r="F164" s="77"/>
      <c r="G164" s="77"/>
      <c r="H164" s="77"/>
      <c r="I164" s="77"/>
      <c r="J164" s="78"/>
    </row>
    <row r="165" spans="1:10" ht="12.75">
      <c r="A165" s="85"/>
      <c r="B165" s="76"/>
      <c r="C165" s="77"/>
      <c r="D165" s="77"/>
      <c r="E165" s="77"/>
      <c r="F165" s="77"/>
      <c r="G165" s="77"/>
      <c r="H165" s="77"/>
      <c r="I165" s="77"/>
      <c r="J165" s="78"/>
    </row>
    <row r="166" spans="1:10" ht="12.75">
      <c r="A166" s="85"/>
      <c r="B166" s="76"/>
      <c r="C166" s="77"/>
      <c r="D166" s="77"/>
      <c r="E166" s="77"/>
      <c r="F166" s="77"/>
      <c r="G166" s="77"/>
      <c r="H166" s="77"/>
      <c r="I166" s="77"/>
      <c r="J166" s="78"/>
    </row>
    <row r="167" spans="1:10" ht="12.75">
      <c r="A167" s="85"/>
      <c r="B167" s="76"/>
      <c r="C167" s="77"/>
      <c r="D167" s="77"/>
      <c r="E167" s="77"/>
      <c r="F167" s="77"/>
      <c r="G167" s="77"/>
      <c r="H167" s="77"/>
      <c r="I167" s="77"/>
      <c r="J167" s="78"/>
    </row>
    <row r="168" spans="1:10" ht="12.75">
      <c r="A168" s="85"/>
      <c r="B168" s="76"/>
      <c r="C168" s="77"/>
      <c r="D168" s="77"/>
      <c r="E168" s="77"/>
      <c r="F168" s="77"/>
      <c r="G168" s="77"/>
      <c r="H168" s="77"/>
      <c r="I168" s="77"/>
      <c r="J168" s="78"/>
    </row>
    <row r="169" spans="1:10" ht="12.75">
      <c r="A169" s="85"/>
      <c r="B169" s="76"/>
      <c r="C169" s="77"/>
      <c r="D169" s="77"/>
      <c r="E169" s="77"/>
      <c r="F169" s="77"/>
      <c r="G169" s="77"/>
      <c r="H169" s="77"/>
      <c r="I169" s="77"/>
      <c r="J169" s="78"/>
    </row>
    <row r="170" spans="1:10" ht="12.75">
      <c r="A170" s="85"/>
      <c r="B170" s="76"/>
      <c r="C170" s="77"/>
      <c r="D170" s="77"/>
      <c r="E170" s="77"/>
      <c r="F170" s="77"/>
      <c r="G170" s="77"/>
      <c r="H170" s="77"/>
      <c r="I170" s="77"/>
      <c r="J170" s="78"/>
    </row>
    <row r="171" spans="1:10" ht="12.75">
      <c r="A171" s="85"/>
      <c r="B171" s="76"/>
      <c r="C171" s="77"/>
      <c r="D171" s="77"/>
      <c r="E171" s="77"/>
      <c r="F171" s="77"/>
      <c r="G171" s="77"/>
      <c r="H171" s="77"/>
      <c r="I171" s="77"/>
      <c r="J171" s="78"/>
    </row>
    <row r="172" spans="1:10" ht="12.75">
      <c r="A172" s="85"/>
      <c r="B172" s="76"/>
      <c r="C172" s="77"/>
      <c r="D172" s="77"/>
      <c r="E172" s="77"/>
      <c r="F172" s="77"/>
      <c r="G172" s="77"/>
      <c r="H172" s="77"/>
      <c r="I172" s="77"/>
      <c r="J172" s="78"/>
    </row>
    <row r="173" spans="1:10" ht="12.75">
      <c r="A173" s="85"/>
      <c r="B173" s="76"/>
      <c r="C173" s="77"/>
      <c r="D173" s="77"/>
      <c r="E173" s="77"/>
      <c r="F173" s="77"/>
      <c r="G173" s="77"/>
      <c r="H173" s="77"/>
      <c r="I173" s="77"/>
      <c r="J173" s="78"/>
    </row>
    <row r="174" spans="1:10" ht="12.75">
      <c r="A174" s="85"/>
      <c r="B174" s="76"/>
      <c r="C174" s="77"/>
      <c r="D174" s="77"/>
      <c r="E174" s="77"/>
      <c r="F174" s="77"/>
      <c r="G174" s="77"/>
      <c r="H174" s="77"/>
      <c r="I174" s="77"/>
      <c r="J174" s="78"/>
    </row>
    <row r="175" spans="1:10" ht="12.75">
      <c r="A175" s="85"/>
      <c r="B175" s="76"/>
      <c r="C175" s="77"/>
      <c r="D175" s="77"/>
      <c r="E175" s="77"/>
      <c r="F175" s="77"/>
      <c r="G175" s="77"/>
      <c r="H175" s="77"/>
      <c r="I175" s="77"/>
      <c r="J175" s="78"/>
    </row>
    <row r="176" spans="1:10" ht="12.75">
      <c r="A176" s="85"/>
      <c r="B176" s="76"/>
      <c r="C176" s="77"/>
      <c r="D176" s="77"/>
      <c r="E176" s="77"/>
      <c r="F176" s="77"/>
      <c r="G176" s="77"/>
      <c r="H176" s="77"/>
      <c r="I176" s="77"/>
      <c r="J176" s="78"/>
    </row>
    <row r="177" spans="1:10" ht="12.75">
      <c r="A177" s="85"/>
      <c r="B177" s="76"/>
      <c r="C177" s="77"/>
      <c r="D177" s="77"/>
      <c r="E177" s="77"/>
      <c r="F177" s="77"/>
      <c r="G177" s="77"/>
      <c r="H177" s="77"/>
      <c r="I177" s="77"/>
      <c r="J177" s="78"/>
    </row>
    <row r="178" spans="1:10" ht="12.75">
      <c r="A178" s="85"/>
      <c r="B178" s="76"/>
      <c r="C178" s="77"/>
      <c r="D178" s="77"/>
      <c r="E178" s="77"/>
      <c r="F178" s="77"/>
      <c r="G178" s="77"/>
      <c r="H178" s="77"/>
      <c r="I178" s="77"/>
      <c r="J178" s="78"/>
    </row>
    <row r="179" spans="1:10" ht="12.75">
      <c r="A179" s="85"/>
      <c r="B179" s="76"/>
      <c r="C179" s="77"/>
      <c r="D179" s="77"/>
      <c r="E179" s="77"/>
      <c r="F179" s="77"/>
      <c r="G179" s="77"/>
      <c r="H179" s="77"/>
      <c r="I179" s="77"/>
      <c r="J179" s="78"/>
    </row>
    <row r="180" spans="1:10" ht="12.75">
      <c r="A180" s="85"/>
      <c r="B180" s="76"/>
      <c r="C180" s="77"/>
      <c r="D180" s="77"/>
      <c r="E180" s="77"/>
      <c r="F180" s="77"/>
      <c r="G180" s="77"/>
      <c r="H180" s="77"/>
      <c r="I180" s="77"/>
      <c r="J180" s="78"/>
    </row>
    <row r="181" spans="1:10" ht="12.75">
      <c r="A181" s="85"/>
      <c r="B181" s="76"/>
      <c r="C181" s="77"/>
      <c r="D181" s="77"/>
      <c r="E181" s="77"/>
      <c r="F181" s="77"/>
      <c r="G181" s="77"/>
      <c r="H181" s="77"/>
      <c r="I181" s="77"/>
      <c r="J181" s="78"/>
    </row>
    <row r="182" spans="1:10" ht="12.75">
      <c r="A182" s="85"/>
      <c r="B182" s="76"/>
      <c r="C182" s="77"/>
      <c r="D182" s="77"/>
      <c r="E182" s="77"/>
      <c r="F182" s="77"/>
      <c r="G182" s="77"/>
      <c r="H182" s="77"/>
      <c r="I182" s="77"/>
      <c r="J182" s="78"/>
    </row>
    <row r="183" spans="1:10" ht="12.75">
      <c r="A183" s="85"/>
      <c r="B183" s="76"/>
      <c r="C183" s="77"/>
      <c r="D183" s="77"/>
      <c r="E183" s="77"/>
      <c r="F183" s="77"/>
      <c r="G183" s="77"/>
      <c r="H183" s="77"/>
      <c r="I183" s="77"/>
      <c r="J183" s="78"/>
    </row>
    <row r="184" spans="1:10" ht="12.75">
      <c r="A184" s="85"/>
      <c r="B184" s="76"/>
      <c r="C184" s="77"/>
      <c r="D184" s="77"/>
      <c r="E184" s="77"/>
      <c r="F184" s="77"/>
      <c r="G184" s="77"/>
      <c r="H184" s="77"/>
      <c r="I184" s="77"/>
      <c r="J184" s="78"/>
    </row>
    <row r="185" spans="1:10" ht="12.75">
      <c r="A185" s="85"/>
      <c r="B185" s="76"/>
      <c r="C185" s="77"/>
      <c r="D185" s="77"/>
      <c r="E185" s="77"/>
      <c r="F185" s="77"/>
      <c r="G185" s="77"/>
      <c r="H185" s="77"/>
      <c r="I185" s="77"/>
      <c r="J185" s="78"/>
    </row>
    <row r="186" spans="1:10" ht="12.75">
      <c r="A186" s="85"/>
      <c r="B186" s="76"/>
      <c r="C186" s="77"/>
      <c r="D186" s="77"/>
      <c r="E186" s="77"/>
      <c r="F186" s="77"/>
      <c r="G186" s="77"/>
      <c r="H186" s="77"/>
      <c r="I186" s="77"/>
      <c r="J186" s="78"/>
    </row>
    <row r="187" spans="1:10" ht="12.75">
      <c r="A187" s="85"/>
      <c r="B187" s="76"/>
      <c r="C187" s="77"/>
      <c r="D187" s="77"/>
      <c r="E187" s="77"/>
      <c r="F187" s="77"/>
      <c r="G187" s="77"/>
      <c r="H187" s="77"/>
      <c r="I187" s="77"/>
      <c r="J187" s="78"/>
    </row>
    <row r="188" spans="1:10" ht="12.75">
      <c r="A188" s="85"/>
      <c r="B188" s="76"/>
      <c r="C188" s="77"/>
      <c r="D188" s="77"/>
      <c r="E188" s="77"/>
      <c r="F188" s="77"/>
      <c r="G188" s="77"/>
      <c r="H188" s="77"/>
      <c r="I188" s="77"/>
      <c r="J188" s="78"/>
    </row>
    <row r="189" spans="1:10" ht="12.75">
      <c r="A189" s="85"/>
      <c r="B189" s="76"/>
      <c r="C189" s="77"/>
      <c r="D189" s="77"/>
      <c r="E189" s="77"/>
      <c r="F189" s="77"/>
      <c r="G189" s="77"/>
      <c r="H189" s="77"/>
      <c r="I189" s="77"/>
      <c r="J189" s="78"/>
    </row>
    <row r="190" spans="1:10" ht="12.75">
      <c r="A190" s="85"/>
      <c r="B190" s="76"/>
      <c r="C190" s="77"/>
      <c r="D190" s="77"/>
      <c r="E190" s="77"/>
      <c r="F190" s="77"/>
      <c r="G190" s="77"/>
      <c r="H190" s="77"/>
      <c r="I190" s="77"/>
      <c r="J190" s="78"/>
    </row>
    <row r="191" spans="1:10" ht="12.75">
      <c r="A191" s="85"/>
      <c r="B191" s="76"/>
      <c r="C191" s="77"/>
      <c r="D191" s="77"/>
      <c r="E191" s="77"/>
      <c r="F191" s="77"/>
      <c r="G191" s="77"/>
      <c r="H191" s="77"/>
      <c r="I191" s="77"/>
      <c r="J191" s="78"/>
    </row>
    <row r="192" spans="1:10" ht="12.75">
      <c r="A192" s="85"/>
      <c r="B192" s="76"/>
      <c r="C192" s="77"/>
      <c r="D192" s="77"/>
      <c r="E192" s="77"/>
      <c r="F192" s="77"/>
      <c r="G192" s="77"/>
      <c r="H192" s="77"/>
      <c r="I192" s="77"/>
      <c r="J192" s="78"/>
    </row>
    <row r="193" spans="1:10" ht="12.75">
      <c r="A193" s="85"/>
      <c r="B193" s="76"/>
      <c r="C193" s="77"/>
      <c r="D193" s="77"/>
      <c r="E193" s="77"/>
      <c r="F193" s="77"/>
      <c r="G193" s="77"/>
      <c r="H193" s="77"/>
      <c r="I193" s="77"/>
      <c r="J193" s="78"/>
    </row>
    <row r="194" spans="1:10" ht="12.75">
      <c r="A194" s="85"/>
      <c r="B194" s="76"/>
      <c r="C194" s="77"/>
      <c r="D194" s="77"/>
      <c r="E194" s="77"/>
      <c r="F194" s="77"/>
      <c r="G194" s="77"/>
      <c r="H194" s="77"/>
      <c r="I194" s="77"/>
      <c r="J194" s="78"/>
    </row>
    <row r="195" spans="1:10" ht="12.75">
      <c r="A195" s="85"/>
      <c r="B195" s="76"/>
      <c r="C195" s="77"/>
      <c r="D195" s="77"/>
      <c r="E195" s="77"/>
      <c r="F195" s="77"/>
      <c r="G195" s="77"/>
      <c r="H195" s="77"/>
      <c r="I195" s="77"/>
      <c r="J195" s="78"/>
    </row>
    <row r="196" spans="1:10" ht="12.75">
      <c r="A196" s="85"/>
      <c r="B196" s="76"/>
      <c r="C196" s="77"/>
      <c r="D196" s="77"/>
      <c r="E196" s="77"/>
      <c r="F196" s="77"/>
      <c r="G196" s="77"/>
      <c r="H196" s="77"/>
      <c r="I196" s="77"/>
      <c r="J196" s="78"/>
    </row>
    <row r="197" spans="1:10" ht="12.75">
      <c r="A197" s="85"/>
      <c r="B197" s="76"/>
      <c r="C197" s="77"/>
      <c r="D197" s="77"/>
      <c r="E197" s="77"/>
      <c r="F197" s="77"/>
      <c r="G197" s="77"/>
      <c r="H197" s="77"/>
      <c r="I197" s="77"/>
      <c r="J197" s="78"/>
    </row>
    <row r="198" spans="1:10" ht="12.75">
      <c r="A198" s="85"/>
      <c r="B198" s="76"/>
      <c r="C198" s="77"/>
      <c r="D198" s="77"/>
      <c r="E198" s="77"/>
      <c r="F198" s="77"/>
      <c r="G198" s="77"/>
      <c r="H198" s="77"/>
      <c r="I198" s="77"/>
      <c r="J198" s="78"/>
    </row>
    <row r="199" spans="1:10" ht="12.75">
      <c r="A199" s="85"/>
      <c r="B199" s="76"/>
      <c r="C199" s="77"/>
      <c r="D199" s="77"/>
      <c r="E199" s="77"/>
      <c r="F199" s="77"/>
      <c r="G199" s="77"/>
      <c r="H199" s="77"/>
      <c r="I199" s="77"/>
      <c r="J199" s="78"/>
    </row>
    <row r="200" spans="1:10" ht="12.75">
      <c r="A200" s="85"/>
      <c r="B200" s="76"/>
      <c r="C200" s="77"/>
      <c r="D200" s="77"/>
      <c r="E200" s="77"/>
      <c r="F200" s="77"/>
      <c r="G200" s="77"/>
      <c r="H200" s="77"/>
      <c r="I200" s="77"/>
      <c r="J200" s="78"/>
    </row>
    <row r="201" spans="1:10" ht="12.75">
      <c r="A201" s="85"/>
      <c r="B201" s="76"/>
      <c r="C201" s="77"/>
      <c r="D201" s="77"/>
      <c r="E201" s="77"/>
      <c r="F201" s="77"/>
      <c r="G201" s="77"/>
      <c r="H201" s="77"/>
      <c r="I201" s="77"/>
      <c r="J201" s="78"/>
    </row>
    <row r="202" spans="1:10" ht="12.75">
      <c r="A202" s="85"/>
      <c r="B202" s="76"/>
      <c r="C202" s="77"/>
      <c r="D202" s="77"/>
      <c r="E202" s="77"/>
      <c r="F202" s="77"/>
      <c r="G202" s="77"/>
      <c r="H202" s="77"/>
      <c r="I202" s="77"/>
      <c r="J202" s="78"/>
    </row>
    <row r="203" spans="1:10" ht="12.75">
      <c r="A203" s="85"/>
      <c r="B203" s="76"/>
      <c r="C203" s="77"/>
      <c r="D203" s="77"/>
      <c r="E203" s="77"/>
      <c r="F203" s="77"/>
      <c r="G203" s="77"/>
      <c r="H203" s="77"/>
      <c r="I203" s="77"/>
      <c r="J203" s="78"/>
    </row>
    <row r="204" spans="1:10" ht="12.75">
      <c r="A204" s="85"/>
      <c r="B204" s="76"/>
      <c r="C204" s="77"/>
      <c r="D204" s="77"/>
      <c r="E204" s="77"/>
      <c r="F204" s="77"/>
      <c r="G204" s="77"/>
      <c r="H204" s="77"/>
      <c r="I204" s="77"/>
      <c r="J204" s="78"/>
    </row>
    <row r="205" spans="1:10" ht="12.75">
      <c r="A205" s="85"/>
      <c r="B205" s="76"/>
      <c r="C205" s="77"/>
      <c r="D205" s="77"/>
      <c r="E205" s="77"/>
      <c r="F205" s="77"/>
      <c r="G205" s="77"/>
      <c r="H205" s="77"/>
      <c r="I205" s="77"/>
      <c r="J205" s="78"/>
    </row>
    <row r="206" spans="1:10" ht="12.75">
      <c r="A206" s="85"/>
      <c r="B206" s="76"/>
      <c r="C206" s="77"/>
      <c r="D206" s="77"/>
      <c r="E206" s="77"/>
      <c r="F206" s="77"/>
      <c r="G206" s="77"/>
      <c r="H206" s="77"/>
      <c r="I206" s="77"/>
      <c r="J206" s="78"/>
    </row>
    <row r="207" spans="1:10" ht="12.75">
      <c r="A207" s="85"/>
      <c r="B207" s="76"/>
      <c r="C207" s="77"/>
      <c r="D207" s="77"/>
      <c r="E207" s="77"/>
      <c r="F207" s="77"/>
      <c r="G207" s="77"/>
      <c r="H207" s="77"/>
      <c r="I207" s="77"/>
      <c r="J207" s="78"/>
    </row>
    <row r="208" spans="1:10" ht="12.75">
      <c r="A208" s="85"/>
      <c r="B208" s="76"/>
      <c r="C208" s="77"/>
      <c r="D208" s="77"/>
      <c r="E208" s="77"/>
      <c r="F208" s="77"/>
      <c r="G208" s="77"/>
      <c r="H208" s="77"/>
      <c r="I208" s="77"/>
      <c r="J208" s="78"/>
    </row>
    <row r="209" spans="1:10" ht="12.75">
      <c r="A209" s="85"/>
      <c r="B209" s="76"/>
      <c r="C209" s="77"/>
      <c r="D209" s="77"/>
      <c r="E209" s="77"/>
      <c r="F209" s="77"/>
      <c r="G209" s="77"/>
      <c r="H209" s="77"/>
      <c r="I209" s="77"/>
      <c r="J209" s="78"/>
    </row>
    <row r="210" spans="1:10" ht="12.75">
      <c r="A210" s="85"/>
      <c r="B210" s="76"/>
      <c r="C210" s="77"/>
      <c r="D210" s="77"/>
      <c r="E210" s="77"/>
      <c r="F210" s="77"/>
      <c r="G210" s="77"/>
      <c r="H210" s="77"/>
      <c r="I210" s="77"/>
      <c r="J210" s="78"/>
    </row>
    <row r="211" spans="1:10" ht="12.75">
      <c r="A211" s="85"/>
      <c r="B211" s="76"/>
      <c r="C211" s="77"/>
      <c r="D211" s="77"/>
      <c r="E211" s="77"/>
      <c r="F211" s="77"/>
      <c r="G211" s="77"/>
      <c r="H211" s="77"/>
      <c r="I211" s="77"/>
      <c r="J211" s="78"/>
    </row>
    <row r="212" ht="12.75">
      <c r="J212" s="5"/>
    </row>
    <row r="213" ht="12.75">
      <c r="J213" s="5"/>
    </row>
    <row r="214" ht="12.75">
      <c r="J214" s="5"/>
    </row>
    <row r="215" ht="12.75">
      <c r="J215" s="5"/>
    </row>
    <row r="216" ht="12.75">
      <c r="J216" s="5"/>
    </row>
    <row r="217" ht="12.75">
      <c r="J217" s="5"/>
    </row>
    <row r="218" ht="12.75">
      <c r="J218" s="5"/>
    </row>
    <row r="219" ht="12.75">
      <c r="J219" s="5"/>
    </row>
    <row r="220" ht="12.75">
      <c r="J220" s="5"/>
    </row>
    <row r="221" ht="12.75">
      <c r="J221" s="5"/>
    </row>
    <row r="222" ht="12.75">
      <c r="J222" s="5"/>
    </row>
    <row r="223" ht="12.75">
      <c r="J223" s="5"/>
    </row>
    <row r="224" ht="12.75">
      <c r="J224" s="5"/>
    </row>
    <row r="225" ht="12.75">
      <c r="J225" s="5"/>
    </row>
    <row r="226" ht="12.75">
      <c r="J226" s="5"/>
    </row>
    <row r="227" ht="12.75">
      <c r="J227" s="5"/>
    </row>
    <row r="228" ht="12.75">
      <c r="J228" s="5"/>
    </row>
    <row r="229" ht="12.75">
      <c r="J229" s="5"/>
    </row>
  </sheetData>
  <sheetProtection/>
  <mergeCells count="11">
    <mergeCell ref="A110:J110"/>
    <mergeCell ref="A55:J55"/>
    <mergeCell ref="A66:J66"/>
    <mergeCell ref="A79:J79"/>
    <mergeCell ref="A94:J94"/>
    <mergeCell ref="A96:J96"/>
    <mergeCell ref="A99:J99"/>
    <mergeCell ref="A106:J106"/>
    <mergeCell ref="A1:J1"/>
    <mergeCell ref="A2:J2"/>
    <mergeCell ref="A5:J5"/>
  </mergeCells>
  <printOptions/>
  <pageMargins left="0.7" right="0.7" top="0.75" bottom="0.75" header="0.3" footer="0.3"/>
  <pageSetup fitToHeight="0" fitToWidth="1" horizontalDpi="600" verticalDpi="600" orientation="portrait" paperSize="9" scale="91" r:id="rId1"/>
  <rowBreaks count="2" manualBreakCount="2">
    <brk id="52" max="9" man="1"/>
    <brk id="9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6"/>
  <sheetViews>
    <sheetView view="pageBreakPreview" zoomScaleNormal="120" zoomScaleSheetLayoutView="100" zoomScalePageLayoutView="0" workbookViewId="0" topLeftCell="A1">
      <selection activeCell="G6" sqref="G6"/>
    </sheetView>
  </sheetViews>
  <sheetFormatPr defaultColWidth="13.00390625" defaultRowHeight="12.75"/>
  <cols>
    <col min="1" max="1" width="40.7109375" style="48" customWidth="1"/>
    <col min="2" max="2" width="6.28125" style="33" customWidth="1"/>
    <col min="3" max="9" width="6.28125" style="2" customWidth="1"/>
    <col min="10" max="10" width="6.28125" style="3" customWidth="1"/>
    <col min="11" max="16384" width="13.00390625" style="4" customWidth="1"/>
  </cols>
  <sheetData>
    <row r="1" spans="1:10" ht="12.75">
      <c r="A1" s="156" t="s">
        <v>18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48" customHeight="1">
      <c r="A2" s="146" t="s">
        <v>137</v>
      </c>
      <c r="B2" s="146"/>
      <c r="C2" s="146"/>
      <c r="D2" s="146"/>
      <c r="E2" s="146"/>
      <c r="F2" s="146"/>
      <c r="G2" s="146"/>
      <c r="H2" s="146"/>
      <c r="I2" s="146"/>
      <c r="J2" s="146"/>
    </row>
    <row r="3" ht="12.75">
      <c r="J3" s="5"/>
    </row>
    <row r="4" spans="1:10" s="11" customFormat="1" ht="84" customHeight="1">
      <c r="A4" s="49" t="s">
        <v>0</v>
      </c>
      <c r="B4" s="36" t="s">
        <v>1</v>
      </c>
      <c r="C4" s="37" t="s">
        <v>2</v>
      </c>
      <c r="D4" s="37" t="s">
        <v>3</v>
      </c>
      <c r="E4" s="38" t="s">
        <v>4</v>
      </c>
      <c r="F4" s="39" t="s">
        <v>5</v>
      </c>
      <c r="G4" s="39" t="s">
        <v>6</v>
      </c>
      <c r="H4" s="37" t="s">
        <v>7</v>
      </c>
      <c r="I4" s="38" t="s">
        <v>8</v>
      </c>
      <c r="J4" s="38" t="s">
        <v>9</v>
      </c>
    </row>
    <row r="5" spans="1:10" s="11" customFormat="1" ht="12.75" customHeight="1">
      <c r="A5" s="142" t="s">
        <v>89</v>
      </c>
      <c r="B5" s="143"/>
      <c r="C5" s="143"/>
      <c r="D5" s="143"/>
      <c r="E5" s="143"/>
      <c r="F5" s="143"/>
      <c r="G5" s="143"/>
      <c r="H5" s="143"/>
      <c r="I5" s="143"/>
      <c r="J5" s="144"/>
    </row>
    <row r="6" spans="1:10" s="96" customFormat="1" ht="12" customHeight="1">
      <c r="A6" s="62" t="s">
        <v>27</v>
      </c>
      <c r="B6" s="63">
        <v>2</v>
      </c>
      <c r="C6" s="12" t="s">
        <v>11</v>
      </c>
      <c r="D6" s="13">
        <f aca="true" t="shared" si="0" ref="D6:D12">SUM(E6:H6)</f>
        <v>16</v>
      </c>
      <c r="E6" s="69"/>
      <c r="F6" s="69"/>
      <c r="G6" s="69">
        <v>16</v>
      </c>
      <c r="H6" s="45"/>
      <c r="I6" s="13">
        <f aca="true" t="shared" si="1" ref="I6:I12">ROUNDUP(E6/8,0)</f>
        <v>0</v>
      </c>
      <c r="J6" s="13">
        <f aca="true" t="shared" si="2" ref="J6:J12">ROUNDUP((F6+G6+H6)/8,0)</f>
        <v>2</v>
      </c>
    </row>
    <row r="7" spans="1:10" s="96" customFormat="1" ht="12" customHeight="1">
      <c r="A7" s="62" t="s">
        <v>142</v>
      </c>
      <c r="B7" s="63">
        <v>2</v>
      </c>
      <c r="C7" s="12" t="s">
        <v>11</v>
      </c>
      <c r="D7" s="13">
        <f>SUM(E7:H7)</f>
        <v>12</v>
      </c>
      <c r="E7" s="69"/>
      <c r="F7" s="69">
        <v>12</v>
      </c>
      <c r="G7" s="69"/>
      <c r="H7" s="45"/>
      <c r="I7" s="13">
        <f>ROUNDUP(E7/8,0)</f>
        <v>0</v>
      </c>
      <c r="J7" s="13">
        <f>ROUNDUP((F7+G7+H7)/8,0)</f>
        <v>2</v>
      </c>
    </row>
    <row r="8" spans="1:10" s="14" customFormat="1" ht="12" customHeight="1">
      <c r="A8" s="62" t="s">
        <v>34</v>
      </c>
      <c r="B8" s="63">
        <v>7</v>
      </c>
      <c r="C8" s="12" t="s">
        <v>11</v>
      </c>
      <c r="D8" s="13">
        <f t="shared" si="0"/>
        <v>56</v>
      </c>
      <c r="E8" s="82">
        <v>24</v>
      </c>
      <c r="F8" s="82">
        <v>16</v>
      </c>
      <c r="G8" s="82">
        <v>16</v>
      </c>
      <c r="H8" s="13"/>
      <c r="I8" s="13">
        <f t="shared" si="1"/>
        <v>3</v>
      </c>
      <c r="J8" s="13">
        <f t="shared" si="2"/>
        <v>4</v>
      </c>
    </row>
    <row r="9" spans="1:10" s="15" customFormat="1" ht="12" customHeight="1">
      <c r="A9" s="62" t="s">
        <v>143</v>
      </c>
      <c r="B9" s="64">
        <v>3</v>
      </c>
      <c r="C9" s="12" t="s">
        <v>11</v>
      </c>
      <c r="D9" s="13">
        <f t="shared" si="0"/>
        <v>32</v>
      </c>
      <c r="E9" s="82">
        <v>16</v>
      </c>
      <c r="F9" s="86"/>
      <c r="G9" s="86">
        <v>16</v>
      </c>
      <c r="H9" s="13"/>
      <c r="I9" s="13">
        <f t="shared" si="1"/>
        <v>2</v>
      </c>
      <c r="J9" s="13">
        <f t="shared" si="2"/>
        <v>2</v>
      </c>
    </row>
    <row r="10" spans="1:10" s="15" customFormat="1" ht="12" customHeight="1">
      <c r="A10" s="62" t="s">
        <v>35</v>
      </c>
      <c r="B10" s="64">
        <v>6</v>
      </c>
      <c r="C10" s="12" t="s">
        <v>10</v>
      </c>
      <c r="D10" s="13">
        <f t="shared" si="0"/>
        <v>32</v>
      </c>
      <c r="E10" s="82">
        <v>16</v>
      </c>
      <c r="F10" s="86">
        <v>16</v>
      </c>
      <c r="G10" s="86"/>
      <c r="H10" s="13"/>
      <c r="I10" s="13">
        <f t="shared" si="1"/>
        <v>2</v>
      </c>
      <c r="J10" s="13">
        <f t="shared" si="2"/>
        <v>2</v>
      </c>
    </row>
    <row r="11" spans="1:10" s="14" customFormat="1" ht="12" customHeight="1">
      <c r="A11" s="62" t="s">
        <v>161</v>
      </c>
      <c r="B11" s="63">
        <v>2</v>
      </c>
      <c r="C11" s="12" t="s">
        <v>11</v>
      </c>
      <c r="D11" s="13">
        <f t="shared" si="0"/>
        <v>15</v>
      </c>
      <c r="E11" s="82">
        <v>15</v>
      </c>
      <c r="F11" s="86"/>
      <c r="G11" s="86"/>
      <c r="H11" s="13"/>
      <c r="I11" s="13">
        <f t="shared" si="1"/>
        <v>2</v>
      </c>
      <c r="J11" s="13">
        <f t="shared" si="2"/>
        <v>0</v>
      </c>
    </row>
    <row r="12" spans="1:10" s="14" customFormat="1" ht="12" customHeight="1">
      <c r="A12" s="62" t="s">
        <v>40</v>
      </c>
      <c r="B12" s="63">
        <v>5</v>
      </c>
      <c r="C12" s="12" t="s">
        <v>11</v>
      </c>
      <c r="D12" s="13">
        <f t="shared" si="0"/>
        <v>32</v>
      </c>
      <c r="E12" s="82">
        <v>16</v>
      </c>
      <c r="F12" s="82"/>
      <c r="G12" s="82">
        <v>16</v>
      </c>
      <c r="H12" s="13"/>
      <c r="I12" s="13">
        <f t="shared" si="1"/>
        <v>2</v>
      </c>
      <c r="J12" s="13">
        <f t="shared" si="2"/>
        <v>2</v>
      </c>
    </row>
    <row r="13" spans="1:10" s="15" customFormat="1" ht="12" customHeight="1">
      <c r="A13" s="54" t="s">
        <v>12</v>
      </c>
      <c r="B13" s="29">
        <f>SUM(B6:B12)</f>
        <v>27</v>
      </c>
      <c r="C13" s="56">
        <f>COUNTIF(C6:C12,"e")</f>
        <v>1</v>
      </c>
      <c r="D13" s="29">
        <f aca="true" t="shared" si="3" ref="D13:J13">SUM(D6:D12)</f>
        <v>195</v>
      </c>
      <c r="E13" s="29">
        <f t="shared" si="3"/>
        <v>87</v>
      </c>
      <c r="F13" s="29">
        <f t="shared" si="3"/>
        <v>44</v>
      </c>
      <c r="G13" s="29">
        <f t="shared" si="3"/>
        <v>64</v>
      </c>
      <c r="H13" s="29">
        <f t="shared" si="3"/>
        <v>0</v>
      </c>
      <c r="I13" s="29">
        <f t="shared" si="3"/>
        <v>11</v>
      </c>
      <c r="J13" s="29">
        <f t="shared" si="3"/>
        <v>14</v>
      </c>
    </row>
    <row r="14" spans="1:10" s="15" customFormat="1" ht="12" customHeight="1">
      <c r="A14" s="59" t="s">
        <v>90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s="15" customFormat="1" ht="12" customHeight="1">
      <c r="A15" s="66" t="s">
        <v>29</v>
      </c>
      <c r="B15" s="93">
        <v>2</v>
      </c>
      <c r="C15" s="92" t="s">
        <v>11</v>
      </c>
      <c r="D15" s="13">
        <f aca="true" t="shared" si="4" ref="D15:D20">SUM(E15:H15)</f>
        <v>16</v>
      </c>
      <c r="E15" s="13"/>
      <c r="F15" s="13"/>
      <c r="G15" s="18">
        <v>16</v>
      </c>
      <c r="H15" s="13"/>
      <c r="I15" s="13">
        <f aca="true" t="shared" si="5" ref="I15:I20">ROUNDUP(E15/8,0)</f>
        <v>0</v>
      </c>
      <c r="J15" s="13">
        <f aca="true" t="shared" si="6" ref="J15:J20">ROUNDUP((F15+G15+H15)/8,0)</f>
        <v>2</v>
      </c>
    </row>
    <row r="16" spans="1:10" s="15" customFormat="1" ht="12" customHeight="1">
      <c r="A16" s="62" t="s">
        <v>41</v>
      </c>
      <c r="B16" s="141">
        <v>6</v>
      </c>
      <c r="C16" s="12" t="s">
        <v>10</v>
      </c>
      <c r="D16" s="13">
        <f t="shared" si="4"/>
        <v>48</v>
      </c>
      <c r="E16" s="40">
        <v>24</v>
      </c>
      <c r="F16" s="40">
        <v>8</v>
      </c>
      <c r="G16" s="99">
        <v>16</v>
      </c>
      <c r="H16" s="13"/>
      <c r="I16" s="13">
        <f t="shared" si="5"/>
        <v>3</v>
      </c>
      <c r="J16" s="13">
        <f t="shared" si="6"/>
        <v>3</v>
      </c>
    </row>
    <row r="17" spans="1:10" s="17" customFormat="1" ht="12" customHeight="1">
      <c r="A17" s="62" t="s">
        <v>144</v>
      </c>
      <c r="B17" s="67">
        <v>4</v>
      </c>
      <c r="C17" s="12" t="s">
        <v>10</v>
      </c>
      <c r="D17" s="13">
        <f t="shared" si="4"/>
        <v>36</v>
      </c>
      <c r="E17" s="41">
        <v>16</v>
      </c>
      <c r="F17" s="41">
        <v>4</v>
      </c>
      <c r="G17" s="46">
        <v>16</v>
      </c>
      <c r="H17" s="45"/>
      <c r="I17" s="13">
        <f t="shared" si="5"/>
        <v>2</v>
      </c>
      <c r="J17" s="13">
        <f t="shared" si="6"/>
        <v>3</v>
      </c>
    </row>
    <row r="18" spans="1:10" s="16" customFormat="1" ht="12" customHeight="1">
      <c r="A18" s="62" t="s">
        <v>42</v>
      </c>
      <c r="B18" s="67">
        <v>3</v>
      </c>
      <c r="C18" s="12" t="s">
        <v>11</v>
      </c>
      <c r="D18" s="13">
        <f t="shared" si="4"/>
        <v>32</v>
      </c>
      <c r="E18" s="41">
        <v>16</v>
      </c>
      <c r="F18" s="41"/>
      <c r="G18" s="46">
        <v>16</v>
      </c>
      <c r="H18" s="45"/>
      <c r="I18" s="13">
        <f t="shared" si="5"/>
        <v>2</v>
      </c>
      <c r="J18" s="13">
        <f t="shared" si="6"/>
        <v>2</v>
      </c>
    </row>
    <row r="19" spans="1:10" s="14" customFormat="1" ht="12" customHeight="1">
      <c r="A19" s="62" t="s">
        <v>36</v>
      </c>
      <c r="B19" s="68">
        <v>5</v>
      </c>
      <c r="C19" s="12" t="s">
        <v>11</v>
      </c>
      <c r="D19" s="13">
        <f t="shared" si="4"/>
        <v>40</v>
      </c>
      <c r="E19" s="69">
        <v>16</v>
      </c>
      <c r="F19" s="69">
        <v>8</v>
      </c>
      <c r="G19" s="69">
        <v>16</v>
      </c>
      <c r="H19" s="45"/>
      <c r="I19" s="13">
        <f t="shared" si="5"/>
        <v>2</v>
      </c>
      <c r="J19" s="13">
        <f t="shared" si="6"/>
        <v>3</v>
      </c>
    </row>
    <row r="20" spans="1:10" s="14" customFormat="1" ht="12" customHeight="1">
      <c r="A20" s="70" t="s">
        <v>82</v>
      </c>
      <c r="B20" s="68">
        <v>7</v>
      </c>
      <c r="C20" s="12" t="s">
        <v>11</v>
      </c>
      <c r="D20" s="13">
        <f t="shared" si="4"/>
        <v>56</v>
      </c>
      <c r="E20" s="69">
        <v>24</v>
      </c>
      <c r="F20" s="69">
        <v>16</v>
      </c>
      <c r="G20" s="69">
        <v>16</v>
      </c>
      <c r="H20" s="45"/>
      <c r="I20" s="13">
        <f t="shared" si="5"/>
        <v>3</v>
      </c>
      <c r="J20" s="13">
        <f t="shared" si="6"/>
        <v>4</v>
      </c>
    </row>
    <row r="21" spans="1:10" s="14" customFormat="1" ht="12" customHeight="1">
      <c r="A21" s="60" t="s">
        <v>12</v>
      </c>
      <c r="B21" s="47">
        <f>SUM(B15:B20)</f>
        <v>27</v>
      </c>
      <c r="C21" s="56">
        <f>COUNTIF(C15:C20,"e")</f>
        <v>2</v>
      </c>
      <c r="D21" s="29">
        <f aca="true" t="shared" si="7" ref="D21:J21">SUM(D15:D20)</f>
        <v>228</v>
      </c>
      <c r="E21" s="29">
        <f t="shared" si="7"/>
        <v>96</v>
      </c>
      <c r="F21" s="29">
        <f t="shared" si="7"/>
        <v>36</v>
      </c>
      <c r="G21" s="29">
        <f t="shared" si="7"/>
        <v>96</v>
      </c>
      <c r="H21" s="29">
        <f t="shared" si="7"/>
        <v>0</v>
      </c>
      <c r="I21" s="29">
        <f t="shared" si="7"/>
        <v>12</v>
      </c>
      <c r="J21" s="29">
        <f t="shared" si="7"/>
        <v>17</v>
      </c>
    </row>
    <row r="22" spans="1:10" s="14" customFormat="1" ht="12" customHeight="1">
      <c r="A22" s="53" t="s">
        <v>91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0" s="96" customFormat="1" ht="12" customHeight="1">
      <c r="A23" s="66" t="s">
        <v>32</v>
      </c>
      <c r="B23" s="67">
        <v>2</v>
      </c>
      <c r="C23" s="12" t="s">
        <v>11</v>
      </c>
      <c r="D23" s="13">
        <f>SUM(E23:H23)</f>
        <v>16</v>
      </c>
      <c r="E23" s="13"/>
      <c r="F23" s="13"/>
      <c r="G23" s="18">
        <v>16</v>
      </c>
      <c r="H23" s="13"/>
      <c r="I23" s="13">
        <f>ROUNDUP(E23/7,0)</f>
        <v>0</v>
      </c>
      <c r="J23" s="13">
        <f>ROUNDUP((F23+G23+H23)/7,0)</f>
        <v>3</v>
      </c>
    </row>
    <row r="24" spans="1:10" s="14" customFormat="1" ht="12" customHeight="1">
      <c r="A24" s="71" t="s">
        <v>83</v>
      </c>
      <c r="B24" s="67">
        <v>7</v>
      </c>
      <c r="C24" s="12" t="s">
        <v>10</v>
      </c>
      <c r="D24" s="13">
        <f>SUM(E24:H24)</f>
        <v>34</v>
      </c>
      <c r="E24" s="13">
        <v>14</v>
      </c>
      <c r="F24" s="13">
        <v>6</v>
      </c>
      <c r="G24" s="18">
        <v>14</v>
      </c>
      <c r="H24" s="13"/>
      <c r="I24" s="13">
        <f>ROUNDUP(E24/7,0)</f>
        <v>2</v>
      </c>
      <c r="J24" s="13">
        <f>ROUNDUP((F24+G24+H24)/7,0)</f>
        <v>3</v>
      </c>
    </row>
    <row r="25" spans="1:10" s="15" customFormat="1" ht="12" customHeight="1">
      <c r="A25" s="140" t="s">
        <v>146</v>
      </c>
      <c r="B25" s="93">
        <v>1</v>
      </c>
      <c r="C25" s="92" t="s">
        <v>11</v>
      </c>
      <c r="D25" s="13">
        <v>15</v>
      </c>
      <c r="E25" s="13">
        <v>15</v>
      </c>
      <c r="F25" s="13"/>
      <c r="G25" s="18"/>
      <c r="H25" s="13"/>
      <c r="I25" s="13">
        <f>ROUNDUP(E25/8,0)</f>
        <v>2</v>
      </c>
      <c r="J25" s="13">
        <f>ROUNDUP((F25+G25+H25)/8,0)</f>
        <v>0</v>
      </c>
    </row>
    <row r="26" spans="1:10" s="14" customFormat="1" ht="12" customHeight="1">
      <c r="A26" s="71" t="s">
        <v>85</v>
      </c>
      <c r="B26" s="67">
        <v>6</v>
      </c>
      <c r="C26" s="12" t="s">
        <v>11</v>
      </c>
      <c r="D26" s="13">
        <f>SUM(E26:H26)</f>
        <v>35</v>
      </c>
      <c r="E26" s="13">
        <v>14</v>
      </c>
      <c r="F26" s="13">
        <v>7</v>
      </c>
      <c r="G26" s="18">
        <v>14</v>
      </c>
      <c r="H26" s="13"/>
      <c r="I26" s="13">
        <f>ROUNDUP(E26/7,0)</f>
        <v>2</v>
      </c>
      <c r="J26" s="13">
        <f>ROUNDUP((F26+G26+H26)/7,0)</f>
        <v>3</v>
      </c>
    </row>
    <row r="27" spans="1:10" s="14" customFormat="1" ht="12" customHeight="1">
      <c r="A27" s="72" t="s">
        <v>38</v>
      </c>
      <c r="B27" s="63">
        <v>5</v>
      </c>
      <c r="C27" s="12" t="s">
        <v>10</v>
      </c>
      <c r="D27" s="13">
        <f>SUM(E27:H27)</f>
        <v>42</v>
      </c>
      <c r="E27" s="13">
        <v>14</v>
      </c>
      <c r="F27" s="13">
        <v>10</v>
      </c>
      <c r="G27" s="18">
        <v>18</v>
      </c>
      <c r="H27" s="13"/>
      <c r="I27" s="13">
        <f>ROUNDUP(E27/7,0)</f>
        <v>2</v>
      </c>
      <c r="J27" s="13">
        <f>ROUNDUP((F27+G27+H27)/7,0)</f>
        <v>4</v>
      </c>
    </row>
    <row r="28" spans="1:10" s="14" customFormat="1" ht="12" customHeight="1">
      <c r="A28" s="62" t="s">
        <v>44</v>
      </c>
      <c r="B28" s="63">
        <v>6</v>
      </c>
      <c r="C28" s="12" t="s">
        <v>10</v>
      </c>
      <c r="D28" s="13">
        <f>SUM(E28:H28)</f>
        <v>56</v>
      </c>
      <c r="E28" s="13">
        <v>21</v>
      </c>
      <c r="F28" s="13">
        <v>10</v>
      </c>
      <c r="G28" s="18">
        <v>25</v>
      </c>
      <c r="H28" s="13"/>
      <c r="I28" s="13">
        <f>ROUNDUP(E28/7,0)</f>
        <v>3</v>
      </c>
      <c r="J28" s="13">
        <f>ROUNDUP((F28+G28+H28)/7,0)</f>
        <v>5</v>
      </c>
    </row>
    <row r="29" spans="1:10" s="14" customFormat="1" ht="12" customHeight="1">
      <c r="A29" s="54" t="s">
        <v>12</v>
      </c>
      <c r="B29" s="29">
        <f>SUM(B23:B28)</f>
        <v>27</v>
      </c>
      <c r="C29" s="56">
        <f>COUNTIF(C23:C28,"e")</f>
        <v>3</v>
      </c>
      <c r="D29" s="29">
        <f>SUM(D23:D28)</f>
        <v>198</v>
      </c>
      <c r="E29" s="29">
        <f>SUM(E23:E28)</f>
        <v>78</v>
      </c>
      <c r="F29" s="29">
        <f>SUM(F23:F28)</f>
        <v>33</v>
      </c>
      <c r="G29" s="29">
        <f>SUM(G23:G28)</f>
        <v>87</v>
      </c>
      <c r="H29" s="29"/>
      <c r="I29" s="29">
        <f>SUM(I23:I28)</f>
        <v>11</v>
      </c>
      <c r="J29" s="29">
        <f>SUM(J23:J28)</f>
        <v>18</v>
      </c>
    </row>
    <row r="30" spans="1:10" s="14" customFormat="1" ht="12" customHeight="1">
      <c r="A30" s="55" t="s">
        <v>92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s="96" customFormat="1" ht="12" customHeight="1">
      <c r="A31" s="73" t="s">
        <v>31</v>
      </c>
      <c r="B31" s="67">
        <v>2</v>
      </c>
      <c r="C31" s="12" t="s">
        <v>10</v>
      </c>
      <c r="D31" s="13">
        <f aca="true" t="shared" si="8" ref="D31:D36">SUM(E31:H31)</f>
        <v>15</v>
      </c>
      <c r="E31" s="13"/>
      <c r="F31" s="13"/>
      <c r="G31" s="18">
        <v>15</v>
      </c>
      <c r="H31" s="13"/>
      <c r="I31" s="13">
        <f aca="true" t="shared" si="9" ref="I31:I36">ROUNDUP(E31/7,0)</f>
        <v>0</v>
      </c>
      <c r="J31" s="13">
        <f aca="true" t="shared" si="10" ref="J31:J36">ROUNDUP((F31+G31+H31)/7,0)</f>
        <v>3</v>
      </c>
    </row>
    <row r="32" spans="1:10" s="15" customFormat="1" ht="12" customHeight="1">
      <c r="A32" s="66" t="s">
        <v>45</v>
      </c>
      <c r="B32" s="67">
        <v>4</v>
      </c>
      <c r="C32" s="12" t="s">
        <v>10</v>
      </c>
      <c r="D32" s="13">
        <f t="shared" si="8"/>
        <v>42</v>
      </c>
      <c r="E32" s="13">
        <v>21</v>
      </c>
      <c r="F32" s="13">
        <v>7</v>
      </c>
      <c r="G32" s="18">
        <v>14</v>
      </c>
      <c r="H32" s="13"/>
      <c r="I32" s="13">
        <f t="shared" si="9"/>
        <v>3</v>
      </c>
      <c r="J32" s="13">
        <f t="shared" si="10"/>
        <v>3</v>
      </c>
    </row>
    <row r="33" spans="1:10" s="14" customFormat="1" ht="12" customHeight="1">
      <c r="A33" s="62" t="s">
        <v>101</v>
      </c>
      <c r="B33" s="63">
        <v>5</v>
      </c>
      <c r="C33" s="12" t="s">
        <v>11</v>
      </c>
      <c r="D33" s="13">
        <f t="shared" si="8"/>
        <v>35</v>
      </c>
      <c r="E33" s="13">
        <v>14</v>
      </c>
      <c r="F33" s="13">
        <v>7</v>
      </c>
      <c r="G33" s="18">
        <v>14</v>
      </c>
      <c r="H33" s="13"/>
      <c r="I33" s="13">
        <f t="shared" si="9"/>
        <v>2</v>
      </c>
      <c r="J33" s="13">
        <f t="shared" si="10"/>
        <v>3</v>
      </c>
    </row>
    <row r="34" spans="1:10" s="14" customFormat="1" ht="12" customHeight="1">
      <c r="A34" s="62" t="s">
        <v>84</v>
      </c>
      <c r="B34" s="63">
        <v>7</v>
      </c>
      <c r="C34" s="12" t="s">
        <v>10</v>
      </c>
      <c r="D34" s="13">
        <f t="shared" si="8"/>
        <v>42</v>
      </c>
      <c r="E34" s="13">
        <v>14</v>
      </c>
      <c r="F34" s="13">
        <v>10</v>
      </c>
      <c r="G34" s="13">
        <v>18</v>
      </c>
      <c r="H34" s="13"/>
      <c r="I34" s="13">
        <f t="shared" si="9"/>
        <v>2</v>
      </c>
      <c r="J34" s="13">
        <f t="shared" si="10"/>
        <v>4</v>
      </c>
    </row>
    <row r="35" spans="1:10" s="14" customFormat="1" ht="12" customHeight="1">
      <c r="A35" s="62" t="s">
        <v>54</v>
      </c>
      <c r="B35" s="63">
        <v>4</v>
      </c>
      <c r="C35" s="12" t="s">
        <v>10</v>
      </c>
      <c r="D35" s="13">
        <f t="shared" si="8"/>
        <v>35</v>
      </c>
      <c r="E35" s="13">
        <v>14</v>
      </c>
      <c r="F35" s="13">
        <v>7</v>
      </c>
      <c r="G35" s="18">
        <v>14</v>
      </c>
      <c r="H35" s="13"/>
      <c r="I35" s="13">
        <f t="shared" si="9"/>
        <v>2</v>
      </c>
      <c r="J35" s="13">
        <f t="shared" si="10"/>
        <v>3</v>
      </c>
    </row>
    <row r="36" spans="1:10" s="14" customFormat="1" ht="12" customHeight="1">
      <c r="A36" s="62" t="s">
        <v>48</v>
      </c>
      <c r="B36" s="63">
        <v>4</v>
      </c>
      <c r="C36" s="12" t="s">
        <v>11</v>
      </c>
      <c r="D36" s="13">
        <f t="shared" si="8"/>
        <v>42</v>
      </c>
      <c r="E36" s="13">
        <v>21</v>
      </c>
      <c r="F36" s="13">
        <v>7</v>
      </c>
      <c r="G36" s="13">
        <v>14</v>
      </c>
      <c r="H36" s="13"/>
      <c r="I36" s="13">
        <f t="shared" si="9"/>
        <v>3</v>
      </c>
      <c r="J36" s="13">
        <f t="shared" si="10"/>
        <v>3</v>
      </c>
    </row>
    <row r="37" spans="1:10" s="15" customFormat="1" ht="12" customHeight="1">
      <c r="A37" s="54" t="s">
        <v>12</v>
      </c>
      <c r="B37" s="29">
        <f>SUM(B31:B36)</f>
        <v>26</v>
      </c>
      <c r="C37" s="56">
        <f>COUNTIF(C31:C36,"e")</f>
        <v>4</v>
      </c>
      <c r="D37" s="29">
        <f aca="true" t="shared" si="11" ref="D37:J37">SUM(D31:D36)</f>
        <v>211</v>
      </c>
      <c r="E37" s="29">
        <f t="shared" si="11"/>
        <v>84</v>
      </c>
      <c r="F37" s="29">
        <f t="shared" si="11"/>
        <v>38</v>
      </c>
      <c r="G37" s="29">
        <f t="shared" si="11"/>
        <v>89</v>
      </c>
      <c r="H37" s="29">
        <f t="shared" si="11"/>
        <v>0</v>
      </c>
      <c r="I37" s="29">
        <f t="shared" si="11"/>
        <v>12</v>
      </c>
      <c r="J37" s="29">
        <f t="shared" si="11"/>
        <v>19</v>
      </c>
    </row>
    <row r="38" spans="1:10" s="14" customFormat="1" ht="12" customHeight="1">
      <c r="A38" s="50" t="s">
        <v>13</v>
      </c>
      <c r="B38" s="74">
        <f>B13+B21+B29+B37</f>
        <v>107</v>
      </c>
      <c r="C38" s="20"/>
      <c r="D38" s="29">
        <f>D13+D21+D29+D37</f>
        <v>832</v>
      </c>
      <c r="E38" s="29">
        <f>E13+E21+E29+E37</f>
        <v>345</v>
      </c>
      <c r="F38" s="29">
        <f>F13+F21+F29+F37</f>
        <v>151</v>
      </c>
      <c r="G38" s="29">
        <f>G13+G21+G29+G37</f>
        <v>336</v>
      </c>
      <c r="H38" s="29">
        <f>H37+H29+H21+H13</f>
        <v>0</v>
      </c>
      <c r="I38" s="21"/>
      <c r="J38" s="22"/>
    </row>
    <row r="39" spans="1:10" s="25" customFormat="1" ht="13.5">
      <c r="A39" s="23" t="s">
        <v>14</v>
      </c>
      <c r="B39" s="100"/>
      <c r="C39" s="101"/>
      <c r="D39" s="102"/>
      <c r="E39" s="30">
        <f>(E38/D38)*100</f>
        <v>41.46634615384615</v>
      </c>
      <c r="F39" s="30">
        <f>(F38/D38)*100</f>
        <v>18.14903846153846</v>
      </c>
      <c r="G39" s="30">
        <f>(G38/D38)*100</f>
        <v>40.38461538461539</v>
      </c>
      <c r="H39" s="30">
        <f>(H38/D38)*100</f>
        <v>0</v>
      </c>
      <c r="I39" s="24"/>
      <c r="J39" s="24"/>
    </row>
    <row r="40" spans="1:10" s="26" customFormat="1" ht="13.5">
      <c r="A40" s="103"/>
      <c r="B40" s="100"/>
      <c r="C40" s="104"/>
      <c r="D40" s="104"/>
      <c r="E40" s="104"/>
      <c r="F40" s="105"/>
      <c r="G40" s="106"/>
      <c r="H40" s="107"/>
      <c r="I40" s="152"/>
      <c r="J40" s="152"/>
    </row>
    <row r="41" spans="1:10" s="26" customFormat="1" ht="13.5">
      <c r="A41" s="109"/>
      <c r="B41" s="100"/>
      <c r="C41" s="104"/>
      <c r="D41" s="104"/>
      <c r="E41" s="104"/>
      <c r="F41" s="105"/>
      <c r="G41" s="106"/>
      <c r="H41" s="107"/>
      <c r="I41" s="108"/>
      <c r="J41" s="108"/>
    </row>
    <row r="42" spans="1:10" s="26" customFormat="1" ht="13.5">
      <c r="A42" s="109"/>
      <c r="B42" s="100"/>
      <c r="C42" s="104"/>
      <c r="D42" s="104"/>
      <c r="E42" s="104"/>
      <c r="F42" s="105"/>
      <c r="G42" s="106"/>
      <c r="H42" s="107"/>
      <c r="I42" s="108"/>
      <c r="J42" s="108"/>
    </row>
    <row r="43" spans="1:10" s="26" customFormat="1" ht="13.5">
      <c r="A43" s="109"/>
      <c r="B43" s="100"/>
      <c r="C43" s="104"/>
      <c r="D43" s="104"/>
      <c r="E43" s="104"/>
      <c r="F43" s="105"/>
      <c r="G43" s="106"/>
      <c r="H43" s="107"/>
      <c r="I43" s="108"/>
      <c r="J43" s="108"/>
    </row>
    <row r="44" spans="1:10" s="26" customFormat="1" ht="12" customHeight="1">
      <c r="A44" s="109"/>
      <c r="B44" s="100"/>
      <c r="C44" s="104"/>
      <c r="D44" s="104"/>
      <c r="E44" s="104"/>
      <c r="F44" s="105"/>
      <c r="G44" s="106"/>
      <c r="H44" s="107"/>
      <c r="I44" s="108"/>
      <c r="J44" s="108"/>
    </row>
    <row r="45" spans="1:10" s="26" customFormat="1" ht="81.75" customHeight="1">
      <c r="A45" s="51" t="s">
        <v>0</v>
      </c>
      <c r="B45" s="34" t="s">
        <v>1</v>
      </c>
      <c r="C45" s="7" t="s">
        <v>2</v>
      </c>
      <c r="D45" s="7" t="s">
        <v>3</v>
      </c>
      <c r="E45" s="8" t="s">
        <v>4</v>
      </c>
      <c r="F45" s="9" t="s">
        <v>5</v>
      </c>
      <c r="G45" s="9" t="s">
        <v>6</v>
      </c>
      <c r="H45" s="10" t="s">
        <v>7</v>
      </c>
      <c r="I45" s="8" t="s">
        <v>8</v>
      </c>
      <c r="J45" s="8" t="s">
        <v>9</v>
      </c>
    </row>
    <row r="46" spans="1:10" s="26" customFormat="1" ht="14.25" customHeight="1">
      <c r="A46" s="147" t="s">
        <v>93</v>
      </c>
      <c r="B46" s="148"/>
      <c r="C46" s="148"/>
      <c r="D46" s="148"/>
      <c r="E46" s="148"/>
      <c r="F46" s="148"/>
      <c r="G46" s="148"/>
      <c r="H46" s="148"/>
      <c r="I46" s="148"/>
      <c r="J46" s="149"/>
    </row>
    <row r="47" spans="1:10" s="26" customFormat="1" ht="12" customHeight="1">
      <c r="A47" s="62" t="s">
        <v>49</v>
      </c>
      <c r="B47" s="63">
        <v>4</v>
      </c>
      <c r="C47" s="12" t="s">
        <v>10</v>
      </c>
      <c r="D47" s="13">
        <f aca="true" t="shared" si="12" ref="D47:D52">SUM(E47:H47)</f>
        <v>28</v>
      </c>
      <c r="E47" s="13">
        <v>14</v>
      </c>
      <c r="F47" s="13">
        <v>7</v>
      </c>
      <c r="G47" s="18">
        <v>7</v>
      </c>
      <c r="H47" s="13"/>
      <c r="I47" s="13">
        <f aca="true" t="shared" si="13" ref="I47:I52">ROUNDUP(E47/7,0)</f>
        <v>2</v>
      </c>
      <c r="J47" s="13">
        <f aca="true" t="shared" si="14" ref="J47:J52">ROUNDUP((F47+G47+H47)/7,0)</f>
        <v>2</v>
      </c>
    </row>
    <row r="48" spans="1:10" s="27" customFormat="1" ht="12" customHeight="1">
      <c r="A48" s="62" t="s">
        <v>58</v>
      </c>
      <c r="B48" s="63">
        <v>4</v>
      </c>
      <c r="C48" s="12" t="s">
        <v>10</v>
      </c>
      <c r="D48" s="13">
        <f t="shared" si="12"/>
        <v>21</v>
      </c>
      <c r="E48" s="13">
        <v>7</v>
      </c>
      <c r="F48" s="13">
        <v>7</v>
      </c>
      <c r="G48" s="18">
        <v>7</v>
      </c>
      <c r="H48" s="13"/>
      <c r="I48" s="13">
        <f t="shared" si="13"/>
        <v>1</v>
      </c>
      <c r="J48" s="13">
        <f t="shared" si="14"/>
        <v>2</v>
      </c>
    </row>
    <row r="49" spans="1:10" s="27" customFormat="1" ht="12" customHeight="1">
      <c r="A49" s="62" t="s">
        <v>59</v>
      </c>
      <c r="B49" s="63">
        <v>4</v>
      </c>
      <c r="C49" s="12" t="s">
        <v>10</v>
      </c>
      <c r="D49" s="13">
        <f t="shared" si="12"/>
        <v>21</v>
      </c>
      <c r="E49" s="13">
        <v>7</v>
      </c>
      <c r="F49" s="13">
        <v>7</v>
      </c>
      <c r="G49" s="18">
        <v>7</v>
      </c>
      <c r="H49" s="13"/>
      <c r="I49" s="13">
        <f t="shared" si="13"/>
        <v>1</v>
      </c>
      <c r="J49" s="13">
        <f t="shared" si="14"/>
        <v>2</v>
      </c>
    </row>
    <row r="50" spans="1:10" s="26" customFormat="1" ht="12" customHeight="1">
      <c r="A50" s="62" t="s">
        <v>50</v>
      </c>
      <c r="B50" s="63">
        <v>3</v>
      </c>
      <c r="C50" s="12" t="s">
        <v>11</v>
      </c>
      <c r="D50" s="13">
        <f t="shared" si="12"/>
        <v>35</v>
      </c>
      <c r="E50" s="13">
        <v>14</v>
      </c>
      <c r="F50" s="13">
        <v>7</v>
      </c>
      <c r="G50" s="18">
        <v>14</v>
      </c>
      <c r="H50" s="13"/>
      <c r="I50" s="13">
        <f t="shared" si="13"/>
        <v>2</v>
      </c>
      <c r="J50" s="13">
        <f t="shared" si="14"/>
        <v>3</v>
      </c>
    </row>
    <row r="51" spans="1:10" s="26" customFormat="1" ht="12" customHeight="1">
      <c r="A51" s="62" t="s">
        <v>19</v>
      </c>
      <c r="B51" s="63">
        <v>4</v>
      </c>
      <c r="C51" s="12" t="s">
        <v>11</v>
      </c>
      <c r="D51" s="13">
        <f t="shared" si="12"/>
        <v>42</v>
      </c>
      <c r="E51" s="13">
        <v>21</v>
      </c>
      <c r="F51" s="13">
        <v>7</v>
      </c>
      <c r="G51" s="18">
        <v>14</v>
      </c>
      <c r="H51" s="13"/>
      <c r="I51" s="13">
        <f t="shared" si="13"/>
        <v>3</v>
      </c>
      <c r="J51" s="13">
        <f t="shared" si="14"/>
        <v>3</v>
      </c>
    </row>
    <row r="52" spans="1:10" s="26" customFormat="1" ht="12" customHeight="1">
      <c r="A52" s="62" t="s">
        <v>51</v>
      </c>
      <c r="B52" s="63">
        <v>4</v>
      </c>
      <c r="C52" s="12" t="s">
        <v>10</v>
      </c>
      <c r="D52" s="13">
        <f t="shared" si="12"/>
        <v>42</v>
      </c>
      <c r="E52" s="12">
        <v>21</v>
      </c>
      <c r="F52" s="12">
        <v>7</v>
      </c>
      <c r="G52" s="12">
        <v>14</v>
      </c>
      <c r="H52" s="13"/>
      <c r="I52" s="13">
        <f t="shared" si="13"/>
        <v>3</v>
      </c>
      <c r="J52" s="13">
        <f t="shared" si="14"/>
        <v>3</v>
      </c>
    </row>
    <row r="53" spans="1:10" s="26" customFormat="1" ht="12" customHeight="1">
      <c r="A53" s="54" t="s">
        <v>12</v>
      </c>
      <c r="B53" s="29">
        <f>SUM(B47:B52)</f>
        <v>23</v>
      </c>
      <c r="C53" s="56">
        <f>COUNTIF(C47:C52,"e")</f>
        <v>4</v>
      </c>
      <c r="D53" s="29">
        <f aca="true" t="shared" si="15" ref="D53:J53">SUM(D47:D52)</f>
        <v>189</v>
      </c>
      <c r="E53" s="29">
        <f t="shared" si="15"/>
        <v>84</v>
      </c>
      <c r="F53" s="29">
        <f t="shared" si="15"/>
        <v>42</v>
      </c>
      <c r="G53" s="29">
        <f t="shared" si="15"/>
        <v>63</v>
      </c>
      <c r="H53" s="29">
        <f t="shared" si="15"/>
        <v>0</v>
      </c>
      <c r="I53" s="29">
        <f t="shared" si="15"/>
        <v>12</v>
      </c>
      <c r="J53" s="29">
        <f t="shared" si="15"/>
        <v>15</v>
      </c>
    </row>
    <row r="54" spans="1:10" s="26" customFormat="1" ht="12" customHeight="1">
      <c r="A54" s="147" t="s">
        <v>94</v>
      </c>
      <c r="B54" s="148"/>
      <c r="C54" s="148"/>
      <c r="D54" s="148"/>
      <c r="E54" s="148"/>
      <c r="F54" s="148"/>
      <c r="G54" s="148"/>
      <c r="H54" s="148"/>
      <c r="I54" s="148"/>
      <c r="J54" s="149"/>
    </row>
    <row r="55" spans="1:10" s="27" customFormat="1" ht="12" customHeight="1">
      <c r="A55" s="62" t="s">
        <v>79</v>
      </c>
      <c r="B55" s="63">
        <v>3</v>
      </c>
      <c r="C55" s="12" t="s">
        <v>11</v>
      </c>
      <c r="D55" s="13">
        <f aca="true" t="shared" si="16" ref="D55:D63">SUM(E55:H55)</f>
        <v>28</v>
      </c>
      <c r="E55" s="13">
        <v>14</v>
      </c>
      <c r="F55" s="13">
        <v>4</v>
      </c>
      <c r="G55" s="18">
        <v>10</v>
      </c>
      <c r="H55" s="13"/>
      <c r="I55" s="13">
        <f aca="true" t="shared" si="17" ref="I55:I63">ROUNDUP(E55/7,0)</f>
        <v>2</v>
      </c>
      <c r="J55" s="13">
        <f aca="true" t="shared" si="18" ref="J55:J63">ROUNDUP((F55+G55+H55)/7,0)</f>
        <v>2</v>
      </c>
    </row>
    <row r="56" spans="1:10" s="26" customFormat="1" ht="12" customHeight="1">
      <c r="A56" s="62" t="s">
        <v>147</v>
      </c>
      <c r="B56" s="63">
        <v>2</v>
      </c>
      <c r="C56" s="12" t="s">
        <v>11</v>
      </c>
      <c r="D56" s="13">
        <f t="shared" si="16"/>
        <v>15</v>
      </c>
      <c r="E56" s="13">
        <v>15</v>
      </c>
      <c r="F56" s="13"/>
      <c r="G56" s="18"/>
      <c r="H56" s="13"/>
      <c r="I56" s="13">
        <f t="shared" si="17"/>
        <v>3</v>
      </c>
      <c r="J56" s="13">
        <f t="shared" si="18"/>
        <v>0</v>
      </c>
    </row>
    <row r="57" spans="1:10" s="98" customFormat="1" ht="12" customHeight="1">
      <c r="A57" s="62" t="s">
        <v>141</v>
      </c>
      <c r="B57" s="63">
        <v>1</v>
      </c>
      <c r="C57" s="12" t="s">
        <v>11</v>
      </c>
      <c r="D57" s="13">
        <f t="shared" si="16"/>
        <v>9</v>
      </c>
      <c r="E57" s="13">
        <v>9</v>
      </c>
      <c r="F57" s="13"/>
      <c r="G57" s="18"/>
      <c r="H57" s="13"/>
      <c r="I57" s="13">
        <f>ROUNDUP(E57/7,0)</f>
        <v>2</v>
      </c>
      <c r="J57" s="13">
        <f>ROUNDUP((F57+G57+H57)/7,0)</f>
        <v>0</v>
      </c>
    </row>
    <row r="58" spans="1:10" s="27" customFormat="1" ht="12" customHeight="1">
      <c r="A58" s="62" t="s">
        <v>53</v>
      </c>
      <c r="B58" s="63">
        <v>3</v>
      </c>
      <c r="C58" s="12" t="s">
        <v>11</v>
      </c>
      <c r="D58" s="13">
        <f t="shared" si="16"/>
        <v>21</v>
      </c>
      <c r="E58" s="13">
        <v>7</v>
      </c>
      <c r="F58" s="13">
        <v>4</v>
      </c>
      <c r="G58" s="18">
        <v>10</v>
      </c>
      <c r="H58" s="13"/>
      <c r="I58" s="13">
        <f t="shared" si="17"/>
        <v>1</v>
      </c>
      <c r="J58" s="13">
        <f t="shared" si="18"/>
        <v>2</v>
      </c>
    </row>
    <row r="59" spans="1:10" s="28" customFormat="1" ht="12.75">
      <c r="A59" s="62" t="s">
        <v>55</v>
      </c>
      <c r="B59" s="63">
        <v>4</v>
      </c>
      <c r="C59" s="12" t="s">
        <v>10</v>
      </c>
      <c r="D59" s="13">
        <f t="shared" si="16"/>
        <v>24</v>
      </c>
      <c r="E59" s="13">
        <v>7</v>
      </c>
      <c r="F59" s="13">
        <v>7</v>
      </c>
      <c r="G59" s="13">
        <v>10</v>
      </c>
      <c r="H59" s="13"/>
      <c r="I59" s="13">
        <f t="shared" si="17"/>
        <v>1</v>
      </c>
      <c r="J59" s="13">
        <f t="shared" si="18"/>
        <v>3</v>
      </c>
    </row>
    <row r="60" spans="1:10" s="28" customFormat="1" ht="12.75">
      <c r="A60" s="62" t="s">
        <v>56</v>
      </c>
      <c r="B60" s="63">
        <v>3</v>
      </c>
      <c r="C60" s="12" t="s">
        <v>11</v>
      </c>
      <c r="D60" s="13">
        <f t="shared" si="16"/>
        <v>21</v>
      </c>
      <c r="E60" s="13">
        <v>7</v>
      </c>
      <c r="F60" s="13">
        <v>4</v>
      </c>
      <c r="G60" s="13">
        <v>10</v>
      </c>
      <c r="H60" s="13"/>
      <c r="I60" s="13">
        <f t="shared" si="17"/>
        <v>1</v>
      </c>
      <c r="J60" s="13">
        <f t="shared" si="18"/>
        <v>2</v>
      </c>
    </row>
    <row r="61" spans="1:10" s="28" customFormat="1" ht="12.75">
      <c r="A61" s="62" t="s">
        <v>57</v>
      </c>
      <c r="B61" s="63">
        <v>3</v>
      </c>
      <c r="C61" s="12" t="s">
        <v>11</v>
      </c>
      <c r="D61" s="13">
        <f t="shared" si="16"/>
        <v>21</v>
      </c>
      <c r="E61" s="13">
        <v>7</v>
      </c>
      <c r="F61" s="13">
        <v>4</v>
      </c>
      <c r="G61" s="18">
        <v>10</v>
      </c>
      <c r="H61" s="13"/>
      <c r="I61" s="13">
        <f t="shared" si="17"/>
        <v>1</v>
      </c>
      <c r="J61" s="13">
        <f t="shared" si="18"/>
        <v>2</v>
      </c>
    </row>
    <row r="62" spans="1:10" s="28" customFormat="1" ht="12.75">
      <c r="A62" s="62" t="s">
        <v>102</v>
      </c>
      <c r="B62" s="63">
        <v>3</v>
      </c>
      <c r="C62" s="12" t="s">
        <v>10</v>
      </c>
      <c r="D62" s="13">
        <f t="shared" si="16"/>
        <v>21</v>
      </c>
      <c r="E62" s="13">
        <v>7</v>
      </c>
      <c r="F62" s="13">
        <v>4</v>
      </c>
      <c r="G62" s="18">
        <v>10</v>
      </c>
      <c r="H62" s="13"/>
      <c r="I62" s="13">
        <f t="shared" si="17"/>
        <v>1</v>
      </c>
      <c r="J62" s="13">
        <f t="shared" si="18"/>
        <v>2</v>
      </c>
    </row>
    <row r="63" spans="1:10" s="28" customFormat="1" ht="12.75">
      <c r="A63" s="62" t="s">
        <v>86</v>
      </c>
      <c r="B63" s="63">
        <v>5</v>
      </c>
      <c r="C63" s="12" t="s">
        <v>10</v>
      </c>
      <c r="D63" s="13">
        <f t="shared" si="16"/>
        <v>0</v>
      </c>
      <c r="E63" s="13"/>
      <c r="F63" s="13"/>
      <c r="G63" s="18"/>
      <c r="H63" s="13"/>
      <c r="I63" s="13">
        <f t="shared" si="17"/>
        <v>0</v>
      </c>
      <c r="J63" s="13">
        <f t="shared" si="18"/>
        <v>0</v>
      </c>
    </row>
    <row r="64" spans="1:10" s="28" customFormat="1" ht="13.5">
      <c r="A64" s="54" t="s">
        <v>12</v>
      </c>
      <c r="B64" s="29">
        <f>SUM(B55:B63)</f>
        <v>27</v>
      </c>
      <c r="C64" s="56">
        <f>COUNTIF(C55:C63,"e")</f>
        <v>3</v>
      </c>
      <c r="D64" s="29">
        <f aca="true" t="shared" si="19" ref="D64:J64">SUM(D55:D63)</f>
        <v>160</v>
      </c>
      <c r="E64" s="29">
        <f t="shared" si="19"/>
        <v>73</v>
      </c>
      <c r="F64" s="29">
        <f t="shared" si="19"/>
        <v>27</v>
      </c>
      <c r="G64" s="29">
        <f t="shared" si="19"/>
        <v>60</v>
      </c>
      <c r="H64" s="29">
        <f t="shared" si="19"/>
        <v>0</v>
      </c>
      <c r="I64" s="29">
        <f t="shared" si="19"/>
        <v>12</v>
      </c>
      <c r="J64" s="29">
        <f t="shared" si="19"/>
        <v>13</v>
      </c>
    </row>
    <row r="65" spans="1:10" s="26" customFormat="1" ht="12" customHeight="1">
      <c r="A65" s="147" t="s">
        <v>95</v>
      </c>
      <c r="B65" s="148"/>
      <c r="C65" s="148"/>
      <c r="D65" s="148"/>
      <c r="E65" s="148"/>
      <c r="F65" s="148"/>
      <c r="G65" s="148"/>
      <c r="H65" s="148"/>
      <c r="I65" s="148"/>
      <c r="J65" s="149"/>
    </row>
    <row r="66" spans="1:10" s="26" customFormat="1" ht="12" customHeight="1">
      <c r="A66" s="62" t="s">
        <v>68</v>
      </c>
      <c r="B66" s="63">
        <v>2</v>
      </c>
      <c r="C66" s="12" t="s">
        <v>11</v>
      </c>
      <c r="D66" s="13">
        <f aca="true" t="shared" si="20" ref="D66:D75">SUM(E66:H66)</f>
        <v>14</v>
      </c>
      <c r="E66" s="13">
        <v>7</v>
      </c>
      <c r="F66" s="13">
        <v>2</v>
      </c>
      <c r="G66" s="18">
        <v>5</v>
      </c>
      <c r="H66" s="13"/>
      <c r="I66" s="13">
        <f aca="true" t="shared" si="21" ref="I66:I75">ROUNDUP(E66/7,0)</f>
        <v>1</v>
      </c>
      <c r="J66" s="13">
        <f aca="true" t="shared" si="22" ref="J66:J75">ROUNDUP((F66+G66+H66)/7,0)</f>
        <v>1</v>
      </c>
    </row>
    <row r="67" spans="1:10" s="27" customFormat="1" ht="12" customHeight="1">
      <c r="A67" s="75" t="s">
        <v>61</v>
      </c>
      <c r="B67" s="63">
        <v>3</v>
      </c>
      <c r="C67" s="12" t="s">
        <v>11</v>
      </c>
      <c r="D67" s="13">
        <f t="shared" si="20"/>
        <v>14</v>
      </c>
      <c r="E67" s="13">
        <v>7</v>
      </c>
      <c r="F67" s="13">
        <v>2</v>
      </c>
      <c r="G67" s="18">
        <v>5</v>
      </c>
      <c r="H67" s="13"/>
      <c r="I67" s="13">
        <f t="shared" si="21"/>
        <v>1</v>
      </c>
      <c r="J67" s="13">
        <f t="shared" si="22"/>
        <v>1</v>
      </c>
    </row>
    <row r="68" spans="1:10" s="28" customFormat="1" ht="12.75">
      <c r="A68" s="62" t="s">
        <v>62</v>
      </c>
      <c r="B68" s="63">
        <v>3</v>
      </c>
      <c r="C68" s="12" t="s">
        <v>11</v>
      </c>
      <c r="D68" s="13">
        <f t="shared" si="20"/>
        <v>21</v>
      </c>
      <c r="E68" s="13">
        <v>7</v>
      </c>
      <c r="F68" s="13">
        <v>4</v>
      </c>
      <c r="G68" s="18">
        <v>10</v>
      </c>
      <c r="H68" s="13"/>
      <c r="I68" s="13">
        <f t="shared" si="21"/>
        <v>1</v>
      </c>
      <c r="J68" s="13">
        <f t="shared" si="22"/>
        <v>2</v>
      </c>
    </row>
    <row r="69" spans="1:10" s="28" customFormat="1" ht="12.75">
      <c r="A69" s="62" t="s">
        <v>70</v>
      </c>
      <c r="B69" s="63">
        <v>2</v>
      </c>
      <c r="C69" s="12" t="s">
        <v>11</v>
      </c>
      <c r="D69" s="13">
        <f t="shared" si="20"/>
        <v>14</v>
      </c>
      <c r="E69" s="13">
        <v>7</v>
      </c>
      <c r="F69" s="13">
        <v>2</v>
      </c>
      <c r="G69" s="13">
        <v>5</v>
      </c>
      <c r="H69" s="13"/>
      <c r="I69" s="13">
        <f t="shared" si="21"/>
        <v>1</v>
      </c>
      <c r="J69" s="13">
        <f t="shared" si="22"/>
        <v>1</v>
      </c>
    </row>
    <row r="70" spans="1:10" s="28" customFormat="1" ht="12.75">
      <c r="A70" s="62" t="s">
        <v>65</v>
      </c>
      <c r="B70" s="63">
        <v>3</v>
      </c>
      <c r="C70" s="12" t="s">
        <v>10</v>
      </c>
      <c r="D70" s="13">
        <f t="shared" si="20"/>
        <v>21</v>
      </c>
      <c r="E70" s="13">
        <v>7</v>
      </c>
      <c r="F70" s="13">
        <v>4</v>
      </c>
      <c r="G70" s="13">
        <v>10</v>
      </c>
      <c r="H70" s="13"/>
      <c r="I70" s="13">
        <f t="shared" si="21"/>
        <v>1</v>
      </c>
      <c r="J70" s="13">
        <f t="shared" si="22"/>
        <v>2</v>
      </c>
    </row>
    <row r="71" spans="1:10" s="28" customFormat="1" ht="12.75">
      <c r="A71" s="62" t="s">
        <v>66</v>
      </c>
      <c r="B71" s="63">
        <v>3</v>
      </c>
      <c r="C71" s="12" t="s">
        <v>11</v>
      </c>
      <c r="D71" s="13">
        <f t="shared" si="20"/>
        <v>14</v>
      </c>
      <c r="E71" s="13">
        <v>7</v>
      </c>
      <c r="F71" s="13">
        <v>2</v>
      </c>
      <c r="G71" s="18">
        <v>5</v>
      </c>
      <c r="H71" s="13"/>
      <c r="I71" s="13">
        <f t="shared" si="21"/>
        <v>1</v>
      </c>
      <c r="J71" s="13">
        <f t="shared" si="22"/>
        <v>1</v>
      </c>
    </row>
    <row r="72" spans="1:10" s="28" customFormat="1" ht="12.75">
      <c r="A72" s="75" t="s">
        <v>100</v>
      </c>
      <c r="B72" s="63">
        <v>5</v>
      </c>
      <c r="C72" s="12" t="s">
        <v>10</v>
      </c>
      <c r="D72" s="13">
        <f t="shared" si="20"/>
        <v>14</v>
      </c>
      <c r="E72" s="13">
        <v>7</v>
      </c>
      <c r="F72" s="13">
        <v>2</v>
      </c>
      <c r="G72" s="18">
        <v>5</v>
      </c>
      <c r="H72" s="13"/>
      <c r="I72" s="13">
        <f t="shared" si="21"/>
        <v>1</v>
      </c>
      <c r="J72" s="13">
        <f t="shared" si="22"/>
        <v>1</v>
      </c>
    </row>
    <row r="73" spans="1:10" s="28" customFormat="1" ht="12.75">
      <c r="A73" s="62" t="s">
        <v>69</v>
      </c>
      <c r="B73" s="63">
        <v>2</v>
      </c>
      <c r="C73" s="12" t="s">
        <v>11</v>
      </c>
      <c r="D73" s="13">
        <f t="shared" si="20"/>
        <v>14</v>
      </c>
      <c r="E73" s="13">
        <v>7</v>
      </c>
      <c r="F73" s="13">
        <v>2</v>
      </c>
      <c r="G73" s="18">
        <v>5</v>
      </c>
      <c r="H73" s="13"/>
      <c r="I73" s="13">
        <f t="shared" si="21"/>
        <v>1</v>
      </c>
      <c r="J73" s="13">
        <f t="shared" si="22"/>
        <v>1</v>
      </c>
    </row>
    <row r="74" spans="1:10" s="28" customFormat="1" ht="12.75">
      <c r="A74" s="62" t="s">
        <v>74</v>
      </c>
      <c r="B74" s="63">
        <v>4</v>
      </c>
      <c r="C74" s="12" t="s">
        <v>11</v>
      </c>
      <c r="D74" s="13">
        <f t="shared" si="20"/>
        <v>21</v>
      </c>
      <c r="E74" s="13">
        <v>7</v>
      </c>
      <c r="F74" s="13">
        <v>4</v>
      </c>
      <c r="G74" s="18">
        <v>10</v>
      </c>
      <c r="H74" s="13"/>
      <c r="I74" s="13">
        <f t="shared" si="21"/>
        <v>1</v>
      </c>
      <c r="J74" s="13">
        <f t="shared" si="22"/>
        <v>2</v>
      </c>
    </row>
    <row r="75" spans="1:10" s="28" customFormat="1" ht="12.75">
      <c r="A75" s="62" t="s">
        <v>88</v>
      </c>
      <c r="B75" s="63">
        <v>1</v>
      </c>
      <c r="C75" s="12" t="s">
        <v>11</v>
      </c>
      <c r="D75" s="13">
        <f t="shared" si="20"/>
        <v>14</v>
      </c>
      <c r="E75" s="13"/>
      <c r="F75" s="13"/>
      <c r="G75" s="18">
        <v>14</v>
      </c>
      <c r="H75" s="13"/>
      <c r="I75" s="13">
        <f t="shared" si="21"/>
        <v>0</v>
      </c>
      <c r="J75" s="13">
        <f t="shared" si="22"/>
        <v>2</v>
      </c>
    </row>
    <row r="76" spans="1:10" s="28" customFormat="1" ht="13.5">
      <c r="A76" s="54" t="s">
        <v>12</v>
      </c>
      <c r="B76" s="29">
        <f>SUM(B66:B75)</f>
        <v>28</v>
      </c>
      <c r="C76" s="56">
        <f>COUNTIF(C66:C75,"e")</f>
        <v>2</v>
      </c>
      <c r="D76" s="29">
        <f aca="true" t="shared" si="23" ref="D76:J76">SUM(D66:D75)</f>
        <v>161</v>
      </c>
      <c r="E76" s="29">
        <f t="shared" si="23"/>
        <v>63</v>
      </c>
      <c r="F76" s="29">
        <f t="shared" si="23"/>
        <v>24</v>
      </c>
      <c r="G76" s="29">
        <f t="shared" si="23"/>
        <v>74</v>
      </c>
      <c r="H76" s="29">
        <f t="shared" si="23"/>
        <v>0</v>
      </c>
      <c r="I76" s="29">
        <f t="shared" si="23"/>
        <v>9</v>
      </c>
      <c r="J76" s="29">
        <f t="shared" si="23"/>
        <v>14</v>
      </c>
    </row>
    <row r="77" spans="1:10" s="28" customFormat="1" ht="13.5">
      <c r="A77" s="147" t="s">
        <v>96</v>
      </c>
      <c r="B77" s="148"/>
      <c r="C77" s="148"/>
      <c r="D77" s="148"/>
      <c r="E77" s="148"/>
      <c r="F77" s="148"/>
      <c r="G77" s="148"/>
      <c r="H77" s="148"/>
      <c r="I77" s="148"/>
      <c r="J77" s="149"/>
    </row>
    <row r="78" spans="1:10" s="28" customFormat="1" ht="12.75">
      <c r="A78" s="62" t="s">
        <v>73</v>
      </c>
      <c r="B78" s="63">
        <v>2</v>
      </c>
      <c r="C78" s="12" t="s">
        <v>11</v>
      </c>
      <c r="D78" s="13">
        <f aca="true" t="shared" si="24" ref="D78:D84">SUM(E78:H78)</f>
        <v>14</v>
      </c>
      <c r="E78" s="13">
        <v>7</v>
      </c>
      <c r="F78" s="13">
        <v>7</v>
      </c>
      <c r="G78" s="18"/>
      <c r="H78" s="13"/>
      <c r="I78" s="13">
        <f aca="true" t="shared" si="25" ref="I78:I84">ROUNDUP(E78/7,0)</f>
        <v>1</v>
      </c>
      <c r="J78" s="13">
        <f aca="true" t="shared" si="26" ref="J78:J84">ROUNDUP((F78+G78+H78)/7,0)</f>
        <v>1</v>
      </c>
    </row>
    <row r="79" spans="1:10" s="28" customFormat="1" ht="12.75">
      <c r="A79" s="62" t="s">
        <v>71</v>
      </c>
      <c r="B79" s="63">
        <v>3</v>
      </c>
      <c r="C79" s="12" t="s">
        <v>10</v>
      </c>
      <c r="D79" s="13">
        <f t="shared" si="24"/>
        <v>21</v>
      </c>
      <c r="E79" s="13">
        <v>7</v>
      </c>
      <c r="F79" s="13">
        <v>4</v>
      </c>
      <c r="G79" s="18">
        <v>10</v>
      </c>
      <c r="H79" s="13"/>
      <c r="I79" s="13">
        <f t="shared" si="25"/>
        <v>1</v>
      </c>
      <c r="J79" s="13">
        <f t="shared" si="26"/>
        <v>2</v>
      </c>
    </row>
    <row r="80" spans="1:10" s="28" customFormat="1" ht="12.75">
      <c r="A80" s="62" t="s">
        <v>75</v>
      </c>
      <c r="B80" s="63">
        <v>2</v>
      </c>
      <c r="C80" s="12" t="s">
        <v>11</v>
      </c>
      <c r="D80" s="13">
        <f t="shared" si="24"/>
        <v>14</v>
      </c>
      <c r="E80" s="13">
        <v>7</v>
      </c>
      <c r="F80" s="13">
        <v>2</v>
      </c>
      <c r="G80" s="18">
        <v>5</v>
      </c>
      <c r="H80" s="13"/>
      <c r="I80" s="13">
        <f t="shared" si="25"/>
        <v>1</v>
      </c>
      <c r="J80" s="13">
        <f t="shared" si="26"/>
        <v>1</v>
      </c>
    </row>
    <row r="81" spans="1:10" s="28" customFormat="1" ht="12.75">
      <c r="A81" s="62" t="s">
        <v>76</v>
      </c>
      <c r="B81" s="63">
        <v>4</v>
      </c>
      <c r="C81" s="12" t="s">
        <v>11</v>
      </c>
      <c r="D81" s="13">
        <f t="shared" si="24"/>
        <v>21</v>
      </c>
      <c r="E81" s="13">
        <v>7</v>
      </c>
      <c r="F81" s="13">
        <v>4</v>
      </c>
      <c r="G81" s="13">
        <v>10</v>
      </c>
      <c r="H81" s="13"/>
      <c r="I81" s="13">
        <f t="shared" si="25"/>
        <v>1</v>
      </c>
      <c r="J81" s="13">
        <f t="shared" si="26"/>
        <v>2</v>
      </c>
    </row>
    <row r="82" spans="1:10" s="28" customFormat="1" ht="12.75">
      <c r="A82" s="62" t="s">
        <v>105</v>
      </c>
      <c r="B82" s="63">
        <v>2</v>
      </c>
      <c r="C82" s="12" t="s">
        <v>11</v>
      </c>
      <c r="D82" s="13">
        <f t="shared" si="24"/>
        <v>14</v>
      </c>
      <c r="E82" s="13">
        <v>14</v>
      </c>
      <c r="F82" s="13"/>
      <c r="G82" s="13"/>
      <c r="H82" s="13"/>
      <c r="I82" s="13">
        <f t="shared" si="25"/>
        <v>2</v>
      </c>
      <c r="J82" s="13">
        <f t="shared" si="26"/>
        <v>0</v>
      </c>
    </row>
    <row r="83" spans="1:10" s="28" customFormat="1" ht="12.75">
      <c r="A83" s="62" t="s">
        <v>87</v>
      </c>
      <c r="B83" s="63">
        <v>2</v>
      </c>
      <c r="C83" s="12" t="s">
        <v>11</v>
      </c>
      <c r="D83" s="13">
        <f t="shared" si="24"/>
        <v>14</v>
      </c>
      <c r="E83" s="13"/>
      <c r="F83" s="13"/>
      <c r="G83" s="13">
        <v>14</v>
      </c>
      <c r="H83" s="58"/>
      <c r="I83" s="13">
        <f t="shared" si="25"/>
        <v>0</v>
      </c>
      <c r="J83" s="13">
        <f t="shared" si="26"/>
        <v>2</v>
      </c>
    </row>
    <row r="84" spans="1:10" s="28" customFormat="1" ht="12.75">
      <c r="A84" s="62" t="s">
        <v>77</v>
      </c>
      <c r="B84" s="63">
        <v>10</v>
      </c>
      <c r="C84" s="12" t="s">
        <v>10</v>
      </c>
      <c r="D84" s="13">
        <f t="shared" si="24"/>
        <v>0</v>
      </c>
      <c r="E84" s="13"/>
      <c r="F84" s="13"/>
      <c r="G84" s="13"/>
      <c r="H84" s="58"/>
      <c r="I84" s="13">
        <f t="shared" si="25"/>
        <v>0</v>
      </c>
      <c r="J84" s="13">
        <f t="shared" si="26"/>
        <v>0</v>
      </c>
    </row>
    <row r="85" spans="1:10" ht="13.5">
      <c r="A85" s="54" t="s">
        <v>12</v>
      </c>
      <c r="B85" s="29">
        <f>SUM(B78:B84)</f>
        <v>25</v>
      </c>
      <c r="C85" s="56">
        <f>COUNTIF(C78:C84,"e")</f>
        <v>2</v>
      </c>
      <c r="D85" s="29">
        <f aca="true" t="shared" si="27" ref="D85:J85">SUM(D78:D84)</f>
        <v>98</v>
      </c>
      <c r="E85" s="29">
        <f t="shared" si="27"/>
        <v>42</v>
      </c>
      <c r="F85" s="29">
        <f t="shared" si="27"/>
        <v>17</v>
      </c>
      <c r="G85" s="29">
        <f t="shared" si="27"/>
        <v>39</v>
      </c>
      <c r="H85" s="110">
        <f t="shared" si="27"/>
        <v>0</v>
      </c>
      <c r="I85" s="111">
        <f t="shared" si="27"/>
        <v>6</v>
      </c>
      <c r="J85" s="111">
        <f t="shared" si="27"/>
        <v>8</v>
      </c>
    </row>
    <row r="86" spans="1:10" ht="13.5">
      <c r="A86" s="112" t="s">
        <v>80</v>
      </c>
      <c r="B86" s="29">
        <f aca="true" t="shared" si="28" ref="B86:H86">B53+B64+B76+B85</f>
        <v>103</v>
      </c>
      <c r="C86" s="29">
        <f t="shared" si="28"/>
        <v>11</v>
      </c>
      <c r="D86" s="29">
        <f t="shared" si="28"/>
        <v>608</v>
      </c>
      <c r="E86" s="29">
        <f t="shared" si="28"/>
        <v>262</v>
      </c>
      <c r="F86" s="29">
        <f t="shared" si="28"/>
        <v>110</v>
      </c>
      <c r="G86" s="29">
        <f t="shared" si="28"/>
        <v>236</v>
      </c>
      <c r="H86" s="29">
        <f t="shared" si="28"/>
        <v>0</v>
      </c>
      <c r="I86" s="113"/>
      <c r="J86" s="42"/>
    </row>
    <row r="87" spans="1:10" ht="13.5">
      <c r="A87" s="52" t="s">
        <v>81</v>
      </c>
      <c r="B87" s="74">
        <f>B13+B21+B29+B37+B53+B64+B76+B85</f>
        <v>210</v>
      </c>
      <c r="C87" s="20"/>
      <c r="D87" s="29">
        <f>D13+D21+D29+D37+D53+D64+D76+D85</f>
        <v>1440</v>
      </c>
      <c r="E87" s="29">
        <f>E13+E21+E29+E37+E53+E64+E76+E85</f>
        <v>607</v>
      </c>
      <c r="F87" s="29">
        <f>F13+F21+F29+F37+F53+F64+F76+F85</f>
        <v>261</v>
      </c>
      <c r="G87" s="29">
        <f>G13+G21+G29+G37+G53+G64+G76+G85</f>
        <v>572</v>
      </c>
      <c r="H87" s="29">
        <f>H13+H21+H29+H37+H53+H64+H76+H85</f>
        <v>0</v>
      </c>
      <c r="I87" s="21"/>
      <c r="J87" s="21"/>
    </row>
    <row r="88" spans="1:10" ht="13.5">
      <c r="A88" s="32" t="s">
        <v>16</v>
      </c>
      <c r="B88" s="100"/>
      <c r="C88" s="74"/>
      <c r="D88" s="102"/>
      <c r="E88" s="30">
        <f>(E87/D87)*100</f>
        <v>42.15277777777778</v>
      </c>
      <c r="F88" s="30">
        <f>(F87/D87)*100</f>
        <v>18.125</v>
      </c>
      <c r="G88" s="30">
        <f>(G87/D87)*100</f>
        <v>39.72222222222222</v>
      </c>
      <c r="H88" s="30">
        <f>(H87/D87)*100</f>
        <v>0</v>
      </c>
      <c r="I88" s="24"/>
      <c r="J88" s="24"/>
    </row>
    <row r="89" spans="1:10" ht="12.75">
      <c r="A89" s="70"/>
      <c r="B89" s="114"/>
      <c r="C89" s="77"/>
      <c r="D89" s="77"/>
      <c r="E89" s="77"/>
      <c r="F89" s="77"/>
      <c r="G89" s="77"/>
      <c r="H89" s="77"/>
      <c r="I89" s="77"/>
      <c r="J89" s="78"/>
    </row>
    <row r="90" spans="1:10" ht="12.75">
      <c r="A90" s="70"/>
      <c r="B90" s="114"/>
      <c r="C90" s="77"/>
      <c r="D90" s="77"/>
      <c r="E90" s="77"/>
      <c r="F90" s="77"/>
      <c r="G90" s="77"/>
      <c r="H90" s="77"/>
      <c r="I90" s="77"/>
      <c r="J90" s="78"/>
    </row>
    <row r="91" spans="1:10" ht="12.75">
      <c r="A91" s="145" t="s">
        <v>18</v>
      </c>
      <c r="B91" s="145"/>
      <c r="C91" s="145"/>
      <c r="D91" s="145"/>
      <c r="E91" s="145"/>
      <c r="F91" s="145"/>
      <c r="G91" s="145"/>
      <c r="H91" s="145"/>
      <c r="I91" s="145"/>
      <c r="J91" s="145"/>
    </row>
    <row r="92" spans="1:10" ht="49.5" customHeight="1">
      <c r="A92" s="146" t="s">
        <v>135</v>
      </c>
      <c r="B92" s="146"/>
      <c r="C92" s="146"/>
      <c r="D92" s="146"/>
      <c r="E92" s="146"/>
      <c r="F92" s="146"/>
      <c r="G92" s="146"/>
      <c r="H92" s="146"/>
      <c r="I92" s="146"/>
      <c r="J92" s="146"/>
    </row>
    <row r="93" spans="1:10" ht="12.75">
      <c r="A93" s="70"/>
      <c r="B93" s="114"/>
      <c r="C93" s="77"/>
      <c r="D93" s="77"/>
      <c r="E93" s="77"/>
      <c r="F93" s="77"/>
      <c r="G93" s="77"/>
      <c r="H93" s="77"/>
      <c r="I93" s="77"/>
      <c r="J93" s="78"/>
    </row>
    <row r="94" spans="1:10" ht="87.75">
      <c r="A94" s="49" t="s">
        <v>0</v>
      </c>
      <c r="B94" s="36" t="s">
        <v>1</v>
      </c>
      <c r="C94" s="37" t="s">
        <v>2</v>
      </c>
      <c r="D94" s="37" t="s">
        <v>3</v>
      </c>
      <c r="E94" s="38" t="s">
        <v>4</v>
      </c>
      <c r="F94" s="39" t="s">
        <v>5</v>
      </c>
      <c r="G94" s="39" t="s">
        <v>6</v>
      </c>
      <c r="H94" s="37" t="s">
        <v>7</v>
      </c>
      <c r="I94" s="38" t="s">
        <v>8</v>
      </c>
      <c r="J94" s="38" t="s">
        <v>9</v>
      </c>
    </row>
    <row r="95" spans="1:10" ht="13.5">
      <c r="A95" s="153" t="s">
        <v>148</v>
      </c>
      <c r="B95" s="154"/>
      <c r="C95" s="154"/>
      <c r="D95" s="154"/>
      <c r="E95" s="154"/>
      <c r="F95" s="154"/>
      <c r="G95" s="154"/>
      <c r="H95" s="154"/>
      <c r="I95" s="154"/>
      <c r="J95" s="155"/>
    </row>
    <row r="96" spans="1:10" ht="12.75">
      <c r="A96" s="62" t="s">
        <v>149</v>
      </c>
      <c r="B96" s="63">
        <v>2</v>
      </c>
      <c r="C96" s="12" t="s">
        <v>11</v>
      </c>
      <c r="D96" s="13">
        <f>SUM(E96:H96)</f>
        <v>15</v>
      </c>
      <c r="E96" s="13">
        <v>15</v>
      </c>
      <c r="F96" s="13"/>
      <c r="G96" s="40"/>
      <c r="H96" s="58"/>
      <c r="I96" s="40">
        <f>ROUNDUP(E96/15,0)</f>
        <v>1</v>
      </c>
      <c r="J96" s="40">
        <f>ROUNDUP((F96+G96+H96)/15,0)</f>
        <v>0</v>
      </c>
    </row>
    <row r="97" spans="1:10" ht="12.75">
      <c r="A97" s="62" t="s">
        <v>150</v>
      </c>
      <c r="B97" s="63">
        <v>2</v>
      </c>
      <c r="C97" s="12" t="s">
        <v>11</v>
      </c>
      <c r="D97" s="13">
        <f>SUM(E97:H97)</f>
        <v>15</v>
      </c>
      <c r="E97" s="13">
        <v>15</v>
      </c>
      <c r="F97" s="61"/>
      <c r="G97" s="41"/>
      <c r="H97" s="41"/>
      <c r="I97" s="41">
        <f>ROUNDUP(E97/15,0)</f>
        <v>1</v>
      </c>
      <c r="J97" s="41">
        <f>ROUNDUP((F97+G97+H97)/15,0)</f>
        <v>0</v>
      </c>
    </row>
    <row r="98" spans="1:10" ht="13.5">
      <c r="A98" s="153" t="s">
        <v>151</v>
      </c>
      <c r="B98" s="154"/>
      <c r="C98" s="154"/>
      <c r="D98" s="154"/>
      <c r="E98" s="154"/>
      <c r="F98" s="154"/>
      <c r="G98" s="154"/>
      <c r="H98" s="154"/>
      <c r="I98" s="154"/>
      <c r="J98" s="155"/>
    </row>
    <row r="99" spans="1:10" ht="12.75">
      <c r="A99" s="62" t="s">
        <v>152</v>
      </c>
      <c r="B99" s="63">
        <v>1</v>
      </c>
      <c r="C99" s="12" t="s">
        <v>11</v>
      </c>
      <c r="D99" s="13">
        <f aca="true" t="shared" si="29" ref="D99:D104">SUM(E99:H99)</f>
        <v>15</v>
      </c>
      <c r="E99" s="13">
        <v>15</v>
      </c>
      <c r="F99" s="13"/>
      <c r="G99" s="13"/>
      <c r="H99" s="58"/>
      <c r="I99" s="40">
        <f aca="true" t="shared" si="30" ref="I99:I104">ROUNDUP(E99/15,0)</f>
        <v>1</v>
      </c>
      <c r="J99" s="40">
        <f aca="true" t="shared" si="31" ref="J99:J104">ROUNDUP((F99+G99+H99)/15,0)</f>
        <v>0</v>
      </c>
    </row>
    <row r="100" spans="1:10" ht="12.75">
      <c r="A100" s="62" t="s">
        <v>153</v>
      </c>
      <c r="B100" s="63">
        <v>1</v>
      </c>
      <c r="C100" s="12" t="s">
        <v>11</v>
      </c>
      <c r="D100" s="13">
        <f t="shared" si="29"/>
        <v>15</v>
      </c>
      <c r="E100" s="13">
        <v>15</v>
      </c>
      <c r="F100" s="13"/>
      <c r="G100" s="40"/>
      <c r="H100" s="58"/>
      <c r="I100" s="40">
        <f t="shared" si="30"/>
        <v>1</v>
      </c>
      <c r="J100" s="40">
        <f t="shared" si="31"/>
        <v>0</v>
      </c>
    </row>
    <row r="101" spans="1:10" ht="12.75">
      <c r="A101" s="62" t="s">
        <v>154</v>
      </c>
      <c r="B101" s="63">
        <v>1</v>
      </c>
      <c r="C101" s="12" t="s">
        <v>11</v>
      </c>
      <c r="D101" s="13">
        <f t="shared" si="29"/>
        <v>15</v>
      </c>
      <c r="E101" s="13">
        <v>15</v>
      </c>
      <c r="F101" s="61"/>
      <c r="G101" s="41"/>
      <c r="H101" s="41"/>
      <c r="I101" s="41">
        <f t="shared" si="30"/>
        <v>1</v>
      </c>
      <c r="J101" s="41">
        <f t="shared" si="31"/>
        <v>0</v>
      </c>
    </row>
    <row r="102" spans="1:10" ht="12.75">
      <c r="A102" s="62" t="s">
        <v>155</v>
      </c>
      <c r="B102" s="63">
        <v>1</v>
      </c>
      <c r="C102" s="12" t="s">
        <v>11</v>
      </c>
      <c r="D102" s="13">
        <f t="shared" si="29"/>
        <v>15</v>
      </c>
      <c r="E102" s="13">
        <v>15</v>
      </c>
      <c r="F102" s="61"/>
      <c r="G102" s="41"/>
      <c r="H102" s="41"/>
      <c r="I102" s="41">
        <f t="shared" si="30"/>
        <v>1</v>
      </c>
      <c r="J102" s="41">
        <f t="shared" si="31"/>
        <v>0</v>
      </c>
    </row>
    <row r="103" spans="1:10" ht="12.75">
      <c r="A103" s="62" t="s">
        <v>156</v>
      </c>
      <c r="B103" s="63">
        <v>1</v>
      </c>
      <c r="C103" s="12" t="s">
        <v>11</v>
      </c>
      <c r="D103" s="13">
        <f t="shared" si="29"/>
        <v>15</v>
      </c>
      <c r="E103" s="13">
        <v>15</v>
      </c>
      <c r="F103" s="40"/>
      <c r="G103" s="40"/>
      <c r="H103" s="58"/>
      <c r="I103" s="40">
        <f t="shared" si="30"/>
        <v>1</v>
      </c>
      <c r="J103" s="40">
        <f t="shared" si="31"/>
        <v>0</v>
      </c>
    </row>
    <row r="104" spans="1:10" ht="12.75">
      <c r="A104" s="62" t="s">
        <v>157</v>
      </c>
      <c r="B104" s="63">
        <v>1</v>
      </c>
      <c r="C104" s="12" t="s">
        <v>11</v>
      </c>
      <c r="D104" s="13">
        <f t="shared" si="29"/>
        <v>15</v>
      </c>
      <c r="E104" s="61">
        <v>15</v>
      </c>
      <c r="F104" s="41"/>
      <c r="G104" s="41"/>
      <c r="H104" s="41"/>
      <c r="I104" s="41">
        <f t="shared" si="30"/>
        <v>1</v>
      </c>
      <c r="J104" s="41">
        <f t="shared" si="31"/>
        <v>0</v>
      </c>
    </row>
    <row r="105" spans="1:10" ht="13.5">
      <c r="A105" s="153" t="s">
        <v>162</v>
      </c>
      <c r="B105" s="154"/>
      <c r="C105" s="154"/>
      <c r="D105" s="154"/>
      <c r="E105" s="154"/>
      <c r="F105" s="154"/>
      <c r="G105" s="154"/>
      <c r="H105" s="154"/>
      <c r="I105" s="154"/>
      <c r="J105" s="155"/>
    </row>
    <row r="106" spans="1:10" ht="12.75">
      <c r="A106" s="62" t="s">
        <v>159</v>
      </c>
      <c r="B106" s="63">
        <v>2</v>
      </c>
      <c r="C106" s="12" t="s">
        <v>11</v>
      </c>
      <c r="D106" s="13">
        <f>SUM(E106:H106)</f>
        <v>15</v>
      </c>
      <c r="E106" s="13">
        <v>15</v>
      </c>
      <c r="F106" s="13"/>
      <c r="G106" s="40"/>
      <c r="H106" s="58"/>
      <c r="I106" s="40">
        <f>ROUNDUP(E106/15,0)</f>
        <v>1</v>
      </c>
      <c r="J106" s="40">
        <f>ROUNDUP((F106+G106+H106)/15,0)</f>
        <v>0</v>
      </c>
    </row>
    <row r="107" spans="1:10" ht="12.75">
      <c r="A107" s="62" t="s">
        <v>160</v>
      </c>
      <c r="B107" s="63">
        <v>2</v>
      </c>
      <c r="C107" s="12" t="s">
        <v>11</v>
      </c>
      <c r="D107" s="13">
        <f>SUM(E107:H107)</f>
        <v>15</v>
      </c>
      <c r="E107" s="13">
        <v>15</v>
      </c>
      <c r="F107" s="61"/>
      <c r="G107" s="41"/>
      <c r="H107" s="41"/>
      <c r="I107" s="41">
        <f>ROUNDUP(E107/15,0)</f>
        <v>1</v>
      </c>
      <c r="J107" s="41">
        <f>ROUNDUP((F107+G107+H107)/15,0)</f>
        <v>0</v>
      </c>
    </row>
    <row r="108" spans="1:10" ht="12.75">
      <c r="A108" s="134"/>
      <c r="B108" s="135"/>
      <c r="C108" s="136"/>
      <c r="D108" s="136"/>
      <c r="E108" s="137"/>
      <c r="F108" s="138"/>
      <c r="G108" s="138"/>
      <c r="H108" s="136"/>
      <c r="I108" s="137"/>
      <c r="J108" s="139"/>
    </row>
    <row r="109" spans="1:10" ht="13.5">
      <c r="A109" s="142" t="s">
        <v>116</v>
      </c>
      <c r="B109" s="143"/>
      <c r="C109" s="143"/>
      <c r="D109" s="143"/>
      <c r="E109" s="143"/>
      <c r="F109" s="143"/>
      <c r="G109" s="143"/>
      <c r="H109" s="143"/>
      <c r="I109" s="143"/>
      <c r="J109" s="144"/>
    </row>
    <row r="110" spans="1:10" ht="12.75">
      <c r="A110" s="62" t="s">
        <v>106</v>
      </c>
      <c r="B110" s="63">
        <v>2</v>
      </c>
      <c r="C110" s="12" t="s">
        <v>11</v>
      </c>
      <c r="D110" s="13">
        <f aca="true" t="shared" si="32" ref="D110:D118">SUM(E110:H110)</f>
        <v>14</v>
      </c>
      <c r="E110" s="13">
        <v>14</v>
      </c>
      <c r="F110" s="13"/>
      <c r="G110" s="13"/>
      <c r="H110" s="13"/>
      <c r="I110" s="13">
        <f aca="true" t="shared" si="33" ref="I110:I118">ROUNDUP(E110/7,0)</f>
        <v>2</v>
      </c>
      <c r="J110" s="13">
        <f aca="true" t="shared" si="34" ref="J110:J118">ROUNDUP((F110+G110+H110)/7,0)</f>
        <v>0</v>
      </c>
    </row>
    <row r="111" spans="1:10" ht="12.75">
      <c r="A111" s="62" t="s">
        <v>107</v>
      </c>
      <c r="B111" s="63">
        <v>2</v>
      </c>
      <c r="C111" s="12" t="s">
        <v>11</v>
      </c>
      <c r="D111" s="13">
        <f t="shared" si="32"/>
        <v>14</v>
      </c>
      <c r="E111" s="13">
        <v>14</v>
      </c>
      <c r="F111" s="13"/>
      <c r="G111" s="13"/>
      <c r="H111" s="13"/>
      <c r="I111" s="13">
        <f t="shared" si="33"/>
        <v>2</v>
      </c>
      <c r="J111" s="13">
        <f t="shared" si="34"/>
        <v>0</v>
      </c>
    </row>
    <row r="112" spans="1:10" ht="12.75">
      <c r="A112" s="62" t="s">
        <v>108</v>
      </c>
      <c r="B112" s="63">
        <v>2</v>
      </c>
      <c r="C112" s="12" t="s">
        <v>11</v>
      </c>
      <c r="D112" s="13">
        <f t="shared" si="32"/>
        <v>14</v>
      </c>
      <c r="E112" s="13">
        <v>14</v>
      </c>
      <c r="F112" s="13"/>
      <c r="G112" s="13"/>
      <c r="H112" s="13"/>
      <c r="I112" s="13">
        <f t="shared" si="33"/>
        <v>2</v>
      </c>
      <c r="J112" s="13">
        <f t="shared" si="34"/>
        <v>0</v>
      </c>
    </row>
    <row r="113" spans="1:10" ht="12.75">
      <c r="A113" s="62" t="s">
        <v>109</v>
      </c>
      <c r="B113" s="63">
        <v>2</v>
      </c>
      <c r="C113" s="12" t="s">
        <v>11</v>
      </c>
      <c r="D113" s="13">
        <f t="shared" si="32"/>
        <v>14</v>
      </c>
      <c r="E113" s="13">
        <v>14</v>
      </c>
      <c r="F113" s="13"/>
      <c r="G113" s="13"/>
      <c r="H113" s="13"/>
      <c r="I113" s="13">
        <f t="shared" si="33"/>
        <v>2</v>
      </c>
      <c r="J113" s="13">
        <f t="shared" si="34"/>
        <v>0</v>
      </c>
    </row>
    <row r="114" spans="1:10" ht="12.75">
      <c r="A114" s="79" t="s">
        <v>110</v>
      </c>
      <c r="B114" s="63">
        <v>2</v>
      </c>
      <c r="C114" s="12" t="s">
        <v>11</v>
      </c>
      <c r="D114" s="13">
        <f t="shared" si="32"/>
        <v>14</v>
      </c>
      <c r="E114" s="13">
        <v>14</v>
      </c>
      <c r="F114" s="13"/>
      <c r="G114" s="13"/>
      <c r="H114" s="13"/>
      <c r="I114" s="13">
        <f t="shared" si="33"/>
        <v>2</v>
      </c>
      <c r="J114" s="13">
        <f t="shared" si="34"/>
        <v>0</v>
      </c>
    </row>
    <row r="115" spans="1:10" ht="12.75">
      <c r="A115" s="66" t="s">
        <v>111</v>
      </c>
      <c r="B115" s="63">
        <v>2</v>
      </c>
      <c r="C115" s="12" t="s">
        <v>11</v>
      </c>
      <c r="D115" s="13">
        <f t="shared" si="32"/>
        <v>14</v>
      </c>
      <c r="E115" s="13">
        <v>14</v>
      </c>
      <c r="F115" s="13"/>
      <c r="G115" s="13"/>
      <c r="H115" s="13"/>
      <c r="I115" s="13">
        <f t="shared" si="33"/>
        <v>2</v>
      </c>
      <c r="J115" s="13">
        <f t="shared" si="34"/>
        <v>0</v>
      </c>
    </row>
    <row r="116" spans="1:10" ht="12.75">
      <c r="A116" s="71" t="s">
        <v>112</v>
      </c>
      <c r="B116" s="63">
        <v>2</v>
      </c>
      <c r="C116" s="12" t="s">
        <v>11</v>
      </c>
      <c r="D116" s="13">
        <f t="shared" si="32"/>
        <v>14</v>
      </c>
      <c r="E116" s="13">
        <v>14</v>
      </c>
      <c r="F116" s="13"/>
      <c r="G116" s="13"/>
      <c r="H116" s="13"/>
      <c r="I116" s="13">
        <f t="shared" si="33"/>
        <v>2</v>
      </c>
      <c r="J116" s="13">
        <f t="shared" si="34"/>
        <v>0</v>
      </c>
    </row>
    <row r="117" spans="1:10" ht="12.75">
      <c r="A117" s="94" t="s">
        <v>113</v>
      </c>
      <c r="B117" s="63">
        <v>2</v>
      </c>
      <c r="C117" s="12" t="s">
        <v>11</v>
      </c>
      <c r="D117" s="13">
        <f t="shared" si="32"/>
        <v>14</v>
      </c>
      <c r="E117" s="13">
        <v>14</v>
      </c>
      <c r="F117" s="13"/>
      <c r="G117" s="13"/>
      <c r="H117" s="13"/>
      <c r="I117" s="13">
        <f t="shared" si="33"/>
        <v>2</v>
      </c>
      <c r="J117" s="13">
        <f t="shared" si="34"/>
        <v>0</v>
      </c>
    </row>
    <row r="118" spans="1:10" ht="12.75">
      <c r="A118" s="71" t="s">
        <v>114</v>
      </c>
      <c r="B118" s="63">
        <v>2</v>
      </c>
      <c r="C118" s="12" t="s">
        <v>11</v>
      </c>
      <c r="D118" s="13">
        <f t="shared" si="32"/>
        <v>14</v>
      </c>
      <c r="E118" s="13">
        <v>14</v>
      </c>
      <c r="F118" s="13"/>
      <c r="G118" s="13"/>
      <c r="H118" s="13"/>
      <c r="I118" s="13">
        <f t="shared" si="33"/>
        <v>2</v>
      </c>
      <c r="J118" s="13">
        <f t="shared" si="34"/>
        <v>0</v>
      </c>
    </row>
    <row r="119" spans="1:10" ht="12.75">
      <c r="A119" s="66" t="s">
        <v>127</v>
      </c>
      <c r="B119" s="63">
        <v>2</v>
      </c>
      <c r="C119" s="12" t="s">
        <v>11</v>
      </c>
      <c r="D119" s="13">
        <v>14</v>
      </c>
      <c r="E119" s="13">
        <v>14</v>
      </c>
      <c r="F119" s="13"/>
      <c r="G119" s="13"/>
      <c r="H119" s="13"/>
      <c r="I119" s="13">
        <f>ROUNDUP(E119/7,0)</f>
        <v>2</v>
      </c>
      <c r="J119" s="13">
        <f>ROUNDUP((F119+G119+H119)/7,0)</f>
        <v>0</v>
      </c>
    </row>
    <row r="120" spans="1:10" ht="12.75">
      <c r="A120" s="71" t="s">
        <v>128</v>
      </c>
      <c r="B120" s="63">
        <v>2</v>
      </c>
      <c r="C120" s="12" t="s">
        <v>11</v>
      </c>
      <c r="D120" s="13">
        <f>SUM(E120:H120)</f>
        <v>14</v>
      </c>
      <c r="E120" s="13">
        <v>14</v>
      </c>
      <c r="F120" s="13"/>
      <c r="G120" s="13"/>
      <c r="H120" s="13"/>
      <c r="I120" s="13">
        <f>ROUNDUP(E120/7,0)</f>
        <v>2</v>
      </c>
      <c r="J120" s="13">
        <f>ROUNDUP((F120+G120+H120)/7,0)</f>
        <v>0</v>
      </c>
    </row>
    <row r="121" spans="1:10" ht="12.75">
      <c r="A121" s="71" t="s">
        <v>129</v>
      </c>
      <c r="B121" s="63">
        <v>2</v>
      </c>
      <c r="C121" s="12" t="s">
        <v>11</v>
      </c>
      <c r="D121" s="13">
        <f>SUM(E121:H121)</f>
        <v>14</v>
      </c>
      <c r="E121" s="13">
        <v>14</v>
      </c>
      <c r="F121" s="13"/>
      <c r="G121" s="13"/>
      <c r="H121" s="13"/>
      <c r="I121" s="13">
        <f>ROUNDUP(E121/7,0)</f>
        <v>2</v>
      </c>
      <c r="J121" s="13">
        <f>ROUNDUP((F121+G121+H121)/7,0)</f>
        <v>0</v>
      </c>
    </row>
    <row r="122" spans="1:10" s="95" customFormat="1" ht="12.75">
      <c r="A122" s="71" t="s">
        <v>134</v>
      </c>
      <c r="B122" s="63">
        <v>2</v>
      </c>
      <c r="C122" s="12" t="s">
        <v>11</v>
      </c>
      <c r="D122" s="13">
        <f>SUM(E122:H122)</f>
        <v>14</v>
      </c>
      <c r="E122" s="13">
        <v>14</v>
      </c>
      <c r="F122" s="13"/>
      <c r="G122" s="13"/>
      <c r="H122" s="13"/>
      <c r="I122" s="13">
        <f>ROUNDUP(E122/7,0)</f>
        <v>2</v>
      </c>
      <c r="J122" s="13">
        <f>ROUNDUP((F122+G122+H122)/7,0)</f>
        <v>0</v>
      </c>
    </row>
    <row r="123" spans="1:10" s="95" customFormat="1" ht="12.75">
      <c r="A123" s="70"/>
      <c r="B123" s="76"/>
      <c r="C123" s="77"/>
      <c r="D123" s="77"/>
      <c r="E123" s="77"/>
      <c r="F123" s="77"/>
      <c r="G123" s="77"/>
      <c r="H123" s="77"/>
      <c r="I123" s="77"/>
      <c r="J123" s="78"/>
    </row>
    <row r="124" spans="1:10" ht="12.75">
      <c r="A124" s="70"/>
      <c r="B124" s="76"/>
      <c r="C124" s="77"/>
      <c r="D124" s="77"/>
      <c r="E124" s="77"/>
      <c r="F124" s="77"/>
      <c r="G124" s="77"/>
      <c r="H124" s="77"/>
      <c r="I124" s="77"/>
      <c r="J124" s="78"/>
    </row>
    <row r="125" spans="1:10" ht="12.75">
      <c r="A125" s="70"/>
      <c r="B125" s="76"/>
      <c r="C125" s="77"/>
      <c r="D125" s="77"/>
      <c r="E125" s="77"/>
      <c r="F125" s="77"/>
      <c r="G125" s="77"/>
      <c r="H125" s="77"/>
      <c r="I125" s="77"/>
      <c r="J125" s="78"/>
    </row>
    <row r="126" spans="1:10" ht="12.75">
      <c r="A126" s="70"/>
      <c r="B126" s="76"/>
      <c r="C126" s="77"/>
      <c r="D126" s="77"/>
      <c r="E126" s="77"/>
      <c r="F126" s="77"/>
      <c r="G126" s="77"/>
      <c r="H126" s="77"/>
      <c r="I126" s="77"/>
      <c r="J126" s="78"/>
    </row>
    <row r="127" spans="1:10" ht="12.75">
      <c r="A127" s="70"/>
      <c r="B127" s="76"/>
      <c r="C127" s="77"/>
      <c r="D127" s="77"/>
      <c r="E127" s="77"/>
      <c r="F127" s="77"/>
      <c r="G127" s="77"/>
      <c r="H127" s="77"/>
      <c r="I127" s="77"/>
      <c r="J127" s="78"/>
    </row>
    <row r="128" spans="1:10" ht="12.75">
      <c r="A128" s="70"/>
      <c r="B128" s="76"/>
      <c r="C128" s="77"/>
      <c r="D128" s="77"/>
      <c r="E128" s="77"/>
      <c r="F128" s="77"/>
      <c r="G128" s="77"/>
      <c r="H128" s="77"/>
      <c r="I128" s="77"/>
      <c r="J128" s="78"/>
    </row>
    <row r="129" spans="1:10" ht="12.75">
      <c r="A129" s="70"/>
      <c r="B129" s="76"/>
      <c r="C129" s="77"/>
      <c r="D129" s="77"/>
      <c r="E129" s="77"/>
      <c r="F129" s="77"/>
      <c r="G129" s="77"/>
      <c r="H129" s="77"/>
      <c r="I129" s="77"/>
      <c r="J129" s="78"/>
    </row>
    <row r="130" spans="1:10" ht="12.75">
      <c r="A130" s="70"/>
      <c r="B130" s="76"/>
      <c r="C130" s="77"/>
      <c r="D130" s="77"/>
      <c r="E130" s="77"/>
      <c r="F130" s="77"/>
      <c r="G130" s="77"/>
      <c r="H130" s="77"/>
      <c r="I130" s="77"/>
      <c r="J130" s="78"/>
    </row>
    <row r="131" spans="1:10" ht="12.75">
      <c r="A131" s="70"/>
      <c r="B131" s="76"/>
      <c r="C131" s="77"/>
      <c r="D131" s="77"/>
      <c r="E131" s="77"/>
      <c r="F131" s="77"/>
      <c r="G131" s="77"/>
      <c r="H131" s="77"/>
      <c r="I131" s="77"/>
      <c r="J131" s="78"/>
    </row>
    <row r="132" spans="1:10" ht="12.75">
      <c r="A132" s="70"/>
      <c r="B132" s="76"/>
      <c r="C132" s="77"/>
      <c r="D132" s="77"/>
      <c r="E132" s="77"/>
      <c r="F132" s="77"/>
      <c r="G132" s="77"/>
      <c r="H132" s="77"/>
      <c r="I132" s="77"/>
      <c r="J132" s="78"/>
    </row>
    <row r="133" spans="1:10" ht="12.75">
      <c r="A133" s="70"/>
      <c r="B133" s="76"/>
      <c r="C133" s="77"/>
      <c r="D133" s="77"/>
      <c r="E133" s="77"/>
      <c r="F133" s="77"/>
      <c r="G133" s="77"/>
      <c r="H133" s="77"/>
      <c r="I133" s="77"/>
      <c r="J133" s="78"/>
    </row>
    <row r="134" spans="1:10" ht="12.75">
      <c r="A134" s="70"/>
      <c r="B134" s="76"/>
      <c r="C134" s="77"/>
      <c r="D134" s="77"/>
      <c r="E134" s="77"/>
      <c r="F134" s="77"/>
      <c r="G134" s="77"/>
      <c r="H134" s="77"/>
      <c r="I134" s="77"/>
      <c r="J134" s="78"/>
    </row>
    <row r="135" spans="1:10" ht="12.75">
      <c r="A135" s="70"/>
      <c r="B135" s="76"/>
      <c r="C135" s="77"/>
      <c r="D135" s="77"/>
      <c r="E135" s="77"/>
      <c r="F135" s="77"/>
      <c r="G135" s="77"/>
      <c r="H135" s="77"/>
      <c r="I135" s="77"/>
      <c r="J135" s="78"/>
    </row>
    <row r="136" spans="1:10" ht="12.75">
      <c r="A136" s="70"/>
      <c r="B136" s="76"/>
      <c r="C136" s="77"/>
      <c r="D136" s="77"/>
      <c r="E136" s="77"/>
      <c r="F136" s="77"/>
      <c r="G136" s="77"/>
      <c r="H136" s="77"/>
      <c r="I136" s="77"/>
      <c r="J136" s="78"/>
    </row>
    <row r="137" spans="1:10" ht="12.75">
      <c r="A137" s="70"/>
      <c r="B137" s="76"/>
      <c r="C137" s="77"/>
      <c r="D137" s="77"/>
      <c r="E137" s="77"/>
      <c r="F137" s="77"/>
      <c r="G137" s="77"/>
      <c r="H137" s="77"/>
      <c r="I137" s="77"/>
      <c r="J137" s="78"/>
    </row>
    <row r="138" spans="1:10" ht="12.75">
      <c r="A138" s="70"/>
      <c r="B138" s="76"/>
      <c r="C138" s="77"/>
      <c r="D138" s="77"/>
      <c r="E138" s="77"/>
      <c r="F138" s="77"/>
      <c r="G138" s="77"/>
      <c r="H138" s="77"/>
      <c r="I138" s="77"/>
      <c r="J138" s="78"/>
    </row>
    <row r="139" spans="1:10" ht="12.75">
      <c r="A139" s="70"/>
      <c r="B139" s="76"/>
      <c r="C139" s="77"/>
      <c r="D139" s="77"/>
      <c r="E139" s="77"/>
      <c r="F139" s="77"/>
      <c r="G139" s="77"/>
      <c r="H139" s="77"/>
      <c r="I139" s="77"/>
      <c r="J139" s="78"/>
    </row>
    <row r="140" spans="1:10" ht="12.75">
      <c r="A140" s="70"/>
      <c r="B140" s="76"/>
      <c r="C140" s="77"/>
      <c r="D140" s="77"/>
      <c r="E140" s="77"/>
      <c r="F140" s="77"/>
      <c r="G140" s="77"/>
      <c r="H140" s="77"/>
      <c r="I140" s="77"/>
      <c r="J140" s="78"/>
    </row>
    <row r="141" spans="1:10" ht="12.75">
      <c r="A141" s="70"/>
      <c r="B141" s="76"/>
      <c r="C141" s="77"/>
      <c r="D141" s="77"/>
      <c r="E141" s="77"/>
      <c r="F141" s="77"/>
      <c r="G141" s="77"/>
      <c r="H141" s="77"/>
      <c r="I141" s="77"/>
      <c r="J141" s="78"/>
    </row>
    <row r="142" spans="1:10" ht="12.75">
      <c r="A142" s="70"/>
      <c r="B142" s="76"/>
      <c r="C142" s="77"/>
      <c r="D142" s="77"/>
      <c r="E142" s="77"/>
      <c r="F142" s="77"/>
      <c r="G142" s="77"/>
      <c r="H142" s="77"/>
      <c r="I142" s="77"/>
      <c r="J142" s="78"/>
    </row>
    <row r="143" spans="1:10" ht="12.75">
      <c r="A143" s="70"/>
      <c r="B143" s="76"/>
      <c r="C143" s="77"/>
      <c r="D143" s="77"/>
      <c r="E143" s="77"/>
      <c r="F143" s="77"/>
      <c r="G143" s="77"/>
      <c r="H143" s="77"/>
      <c r="I143" s="77"/>
      <c r="J143" s="78"/>
    </row>
    <row r="144" spans="1:10" ht="12.75">
      <c r="A144" s="70"/>
      <c r="B144" s="76"/>
      <c r="C144" s="77"/>
      <c r="D144" s="77"/>
      <c r="E144" s="77"/>
      <c r="F144" s="77"/>
      <c r="G144" s="77"/>
      <c r="H144" s="77"/>
      <c r="I144" s="77"/>
      <c r="J144" s="78"/>
    </row>
    <row r="145" spans="1:10" ht="12.75">
      <c r="A145" s="70"/>
      <c r="B145" s="76"/>
      <c r="C145" s="77"/>
      <c r="D145" s="77"/>
      <c r="E145" s="77"/>
      <c r="F145" s="77"/>
      <c r="G145" s="77"/>
      <c r="H145" s="77"/>
      <c r="I145" s="77"/>
      <c r="J145" s="78"/>
    </row>
    <row r="146" spans="1:10" ht="12.75">
      <c r="A146" s="70"/>
      <c r="B146" s="76"/>
      <c r="C146" s="77"/>
      <c r="D146" s="77"/>
      <c r="E146" s="77"/>
      <c r="F146" s="77"/>
      <c r="G146" s="77"/>
      <c r="H146" s="77"/>
      <c r="I146" s="77"/>
      <c r="J146" s="78"/>
    </row>
    <row r="147" spans="1:10" ht="12.75">
      <c r="A147" s="70"/>
      <c r="B147" s="76"/>
      <c r="C147" s="77"/>
      <c r="D147" s="77"/>
      <c r="E147" s="77"/>
      <c r="F147" s="77"/>
      <c r="G147" s="77"/>
      <c r="H147" s="77"/>
      <c r="I147" s="77"/>
      <c r="J147" s="78"/>
    </row>
    <row r="148" spans="1:10" ht="12.75">
      <c r="A148" s="70"/>
      <c r="B148" s="76"/>
      <c r="C148" s="77"/>
      <c r="D148" s="77"/>
      <c r="E148" s="77"/>
      <c r="F148" s="77"/>
      <c r="G148" s="77"/>
      <c r="H148" s="77"/>
      <c r="I148" s="77"/>
      <c r="J148" s="78"/>
    </row>
    <row r="149" spans="1:10" ht="12.75">
      <c r="A149" s="70"/>
      <c r="B149" s="76"/>
      <c r="C149" s="77"/>
      <c r="D149" s="77"/>
      <c r="E149" s="77"/>
      <c r="F149" s="77"/>
      <c r="G149" s="77"/>
      <c r="H149" s="77"/>
      <c r="I149" s="77"/>
      <c r="J149" s="78"/>
    </row>
    <row r="150" spans="1:10" ht="12.75">
      <c r="A150" s="70"/>
      <c r="B150" s="76"/>
      <c r="C150" s="77"/>
      <c r="D150" s="77"/>
      <c r="E150" s="77"/>
      <c r="F150" s="77"/>
      <c r="G150" s="77"/>
      <c r="H150" s="77"/>
      <c r="I150" s="77"/>
      <c r="J150" s="78"/>
    </row>
    <row r="151" spans="1:10" ht="12.75">
      <c r="A151" s="70"/>
      <c r="B151" s="76"/>
      <c r="C151" s="77"/>
      <c r="D151" s="77"/>
      <c r="E151" s="77"/>
      <c r="F151" s="77"/>
      <c r="G151" s="77"/>
      <c r="H151" s="77"/>
      <c r="I151" s="77"/>
      <c r="J151" s="78"/>
    </row>
    <row r="152" spans="1:10" ht="12.75">
      <c r="A152" s="70"/>
      <c r="B152" s="76"/>
      <c r="C152" s="77"/>
      <c r="D152" s="77"/>
      <c r="E152" s="77"/>
      <c r="F152" s="77"/>
      <c r="G152" s="77"/>
      <c r="H152" s="77"/>
      <c r="I152" s="77"/>
      <c r="J152" s="78"/>
    </row>
    <row r="153" spans="1:10" ht="12.75">
      <c r="A153" s="70"/>
      <c r="B153" s="76"/>
      <c r="C153" s="77"/>
      <c r="D153" s="77"/>
      <c r="E153" s="77"/>
      <c r="F153" s="77"/>
      <c r="G153" s="77"/>
      <c r="H153" s="77"/>
      <c r="I153" s="77"/>
      <c r="J153" s="78"/>
    </row>
    <row r="154" spans="1:10" ht="12.75">
      <c r="A154" s="70"/>
      <c r="B154" s="76"/>
      <c r="C154" s="77"/>
      <c r="D154" s="77"/>
      <c r="E154" s="77"/>
      <c r="F154" s="77"/>
      <c r="G154" s="77"/>
      <c r="H154" s="77"/>
      <c r="I154" s="77"/>
      <c r="J154" s="78"/>
    </row>
    <row r="155" spans="1:10" ht="12.75">
      <c r="A155" s="70"/>
      <c r="B155" s="76"/>
      <c r="C155" s="77"/>
      <c r="D155" s="77"/>
      <c r="E155" s="77"/>
      <c r="F155" s="77"/>
      <c r="G155" s="77"/>
      <c r="H155" s="77"/>
      <c r="I155" s="77"/>
      <c r="J155" s="78"/>
    </row>
    <row r="156" spans="1:10" ht="12.75">
      <c r="A156" s="70"/>
      <c r="B156" s="76"/>
      <c r="C156" s="77"/>
      <c r="D156" s="77"/>
      <c r="E156" s="77"/>
      <c r="F156" s="77"/>
      <c r="G156" s="77"/>
      <c r="H156" s="77"/>
      <c r="I156" s="77"/>
      <c r="J156" s="78"/>
    </row>
    <row r="157" spans="1:10" ht="12.75">
      <c r="A157" s="70"/>
      <c r="B157" s="76"/>
      <c r="C157" s="77"/>
      <c r="D157" s="77"/>
      <c r="E157" s="77"/>
      <c r="F157" s="77"/>
      <c r="G157" s="77"/>
      <c r="H157" s="77"/>
      <c r="I157" s="77"/>
      <c r="J157" s="78"/>
    </row>
    <row r="158" spans="1:10" ht="12.75">
      <c r="A158" s="70"/>
      <c r="B158" s="76"/>
      <c r="C158" s="77"/>
      <c r="D158" s="77"/>
      <c r="E158" s="77"/>
      <c r="F158" s="77"/>
      <c r="G158" s="77"/>
      <c r="H158" s="77"/>
      <c r="I158" s="77"/>
      <c r="J158" s="78"/>
    </row>
    <row r="159" spans="1:10" ht="12.75">
      <c r="A159" s="70"/>
      <c r="B159" s="76"/>
      <c r="C159" s="77"/>
      <c r="D159" s="77"/>
      <c r="E159" s="77"/>
      <c r="F159" s="77"/>
      <c r="G159" s="77"/>
      <c r="H159" s="77"/>
      <c r="I159" s="77"/>
      <c r="J159" s="78"/>
    </row>
    <row r="160" spans="1:10" ht="12.75">
      <c r="A160" s="70"/>
      <c r="B160" s="76"/>
      <c r="C160" s="77"/>
      <c r="D160" s="77"/>
      <c r="E160" s="77"/>
      <c r="F160" s="77"/>
      <c r="G160" s="77"/>
      <c r="H160" s="77"/>
      <c r="I160" s="77"/>
      <c r="J160" s="78"/>
    </row>
    <row r="161" spans="1:10" ht="12.75">
      <c r="A161" s="70"/>
      <c r="B161" s="76"/>
      <c r="C161" s="77"/>
      <c r="D161" s="77"/>
      <c r="E161" s="77"/>
      <c r="F161" s="77"/>
      <c r="G161" s="77"/>
      <c r="H161" s="77"/>
      <c r="I161" s="77"/>
      <c r="J161" s="78"/>
    </row>
    <row r="162" spans="1:10" ht="12.75">
      <c r="A162" s="70"/>
      <c r="B162" s="76"/>
      <c r="C162" s="77"/>
      <c r="D162" s="77"/>
      <c r="E162" s="77"/>
      <c r="F162" s="77"/>
      <c r="G162" s="77"/>
      <c r="H162" s="77"/>
      <c r="I162" s="77"/>
      <c r="J162" s="78"/>
    </row>
    <row r="163" spans="1:10" ht="12.75">
      <c r="A163" s="70"/>
      <c r="B163" s="76"/>
      <c r="C163" s="77"/>
      <c r="D163" s="77"/>
      <c r="E163" s="77"/>
      <c r="F163" s="77"/>
      <c r="G163" s="77"/>
      <c r="H163" s="77"/>
      <c r="I163" s="77"/>
      <c r="J163" s="78"/>
    </row>
    <row r="164" spans="1:10" ht="12.75">
      <c r="A164" s="70"/>
      <c r="B164" s="76"/>
      <c r="C164" s="77"/>
      <c r="D164" s="77"/>
      <c r="E164" s="77"/>
      <c r="F164" s="77"/>
      <c r="G164" s="77"/>
      <c r="H164" s="77"/>
      <c r="I164" s="77"/>
      <c r="J164" s="78"/>
    </row>
    <row r="165" spans="1:10" ht="12.75">
      <c r="A165" s="70"/>
      <c r="B165" s="76"/>
      <c r="C165" s="77"/>
      <c r="D165" s="77"/>
      <c r="E165" s="77"/>
      <c r="F165" s="77"/>
      <c r="G165" s="77"/>
      <c r="H165" s="77"/>
      <c r="I165" s="77"/>
      <c r="J165" s="78"/>
    </row>
    <row r="166" spans="1:10" ht="12.75">
      <c r="A166" s="70"/>
      <c r="B166" s="76"/>
      <c r="C166" s="77"/>
      <c r="D166" s="77"/>
      <c r="E166" s="77"/>
      <c r="F166" s="77"/>
      <c r="G166" s="77"/>
      <c r="H166" s="77"/>
      <c r="I166" s="77"/>
      <c r="J166" s="78"/>
    </row>
    <row r="167" spans="1:10" ht="12.75">
      <c r="A167" s="70"/>
      <c r="B167" s="76"/>
      <c r="C167" s="77"/>
      <c r="D167" s="77"/>
      <c r="E167" s="77"/>
      <c r="F167" s="77"/>
      <c r="G167" s="77"/>
      <c r="H167" s="77"/>
      <c r="I167" s="77"/>
      <c r="J167" s="78"/>
    </row>
    <row r="168" spans="1:10" ht="12.75">
      <c r="A168" s="70"/>
      <c r="B168" s="76"/>
      <c r="C168" s="77"/>
      <c r="D168" s="77"/>
      <c r="E168" s="77"/>
      <c r="F168" s="77"/>
      <c r="G168" s="77"/>
      <c r="H168" s="77"/>
      <c r="I168" s="77"/>
      <c r="J168" s="78"/>
    </row>
    <row r="169" spans="1:10" ht="12.75">
      <c r="A169" s="70"/>
      <c r="B169" s="76"/>
      <c r="C169" s="77"/>
      <c r="D169" s="77"/>
      <c r="E169" s="77"/>
      <c r="F169" s="77"/>
      <c r="G169" s="77"/>
      <c r="H169" s="77"/>
      <c r="I169" s="77"/>
      <c r="J169" s="78"/>
    </row>
    <row r="170" spans="1:10" ht="12.75">
      <c r="A170" s="70"/>
      <c r="B170" s="76"/>
      <c r="C170" s="77"/>
      <c r="D170" s="77"/>
      <c r="E170" s="77"/>
      <c r="F170" s="77"/>
      <c r="G170" s="77"/>
      <c r="H170" s="77"/>
      <c r="I170" s="77"/>
      <c r="J170" s="78"/>
    </row>
    <row r="171" spans="1:10" ht="12.75">
      <c r="A171" s="70"/>
      <c r="B171" s="76"/>
      <c r="C171" s="77"/>
      <c r="D171" s="77"/>
      <c r="E171" s="77"/>
      <c r="F171" s="77"/>
      <c r="G171" s="77"/>
      <c r="H171" s="77"/>
      <c r="I171" s="77"/>
      <c r="J171" s="78"/>
    </row>
    <row r="172" spans="1:10" ht="12.75">
      <c r="A172" s="70"/>
      <c r="B172" s="76"/>
      <c r="C172" s="77"/>
      <c r="D172" s="77"/>
      <c r="E172" s="77"/>
      <c r="F172" s="77"/>
      <c r="G172" s="77"/>
      <c r="H172" s="77"/>
      <c r="I172" s="77"/>
      <c r="J172" s="78"/>
    </row>
    <row r="173" spans="1:10" ht="12.75">
      <c r="A173" s="70"/>
      <c r="B173" s="76"/>
      <c r="C173" s="77"/>
      <c r="D173" s="77"/>
      <c r="E173" s="77"/>
      <c r="F173" s="77"/>
      <c r="G173" s="77"/>
      <c r="H173" s="77"/>
      <c r="I173" s="77"/>
      <c r="J173" s="78"/>
    </row>
    <row r="174" spans="1:10" ht="12.75">
      <c r="A174" s="70"/>
      <c r="B174" s="76"/>
      <c r="C174" s="77"/>
      <c r="D174" s="77"/>
      <c r="E174" s="77"/>
      <c r="F174" s="77"/>
      <c r="G174" s="77"/>
      <c r="H174" s="77"/>
      <c r="I174" s="77"/>
      <c r="J174" s="78"/>
    </row>
    <row r="175" spans="1:10" ht="12.75">
      <c r="A175" s="70"/>
      <c r="B175" s="76"/>
      <c r="C175" s="77"/>
      <c r="D175" s="77"/>
      <c r="E175" s="77"/>
      <c r="F175" s="77"/>
      <c r="G175" s="77"/>
      <c r="H175" s="77"/>
      <c r="I175" s="77"/>
      <c r="J175" s="78"/>
    </row>
    <row r="176" spans="1:10" ht="12.75">
      <c r="A176" s="70"/>
      <c r="B176" s="76"/>
      <c r="C176" s="77"/>
      <c r="D176" s="77"/>
      <c r="E176" s="77"/>
      <c r="F176" s="77"/>
      <c r="G176" s="77"/>
      <c r="H176" s="77"/>
      <c r="I176" s="77"/>
      <c r="J176" s="78"/>
    </row>
    <row r="177" spans="1:10" ht="12.75">
      <c r="A177" s="70"/>
      <c r="B177" s="76"/>
      <c r="C177" s="77"/>
      <c r="D177" s="77"/>
      <c r="E177" s="77"/>
      <c r="F177" s="77"/>
      <c r="G177" s="77"/>
      <c r="H177" s="77"/>
      <c r="I177" s="77"/>
      <c r="J177" s="78"/>
    </row>
    <row r="178" spans="1:10" ht="12.75">
      <c r="A178" s="70"/>
      <c r="B178" s="76"/>
      <c r="C178" s="77"/>
      <c r="D178" s="77"/>
      <c r="E178" s="77"/>
      <c r="F178" s="77"/>
      <c r="G178" s="77"/>
      <c r="H178" s="77"/>
      <c r="I178" s="77"/>
      <c r="J178" s="78"/>
    </row>
    <row r="179" spans="1:10" ht="12.75">
      <c r="A179" s="70"/>
      <c r="B179" s="76"/>
      <c r="C179" s="77"/>
      <c r="D179" s="77"/>
      <c r="E179" s="77"/>
      <c r="F179" s="77"/>
      <c r="G179" s="77"/>
      <c r="H179" s="77"/>
      <c r="I179" s="77"/>
      <c r="J179" s="78"/>
    </row>
    <row r="180" spans="1:10" ht="12.75">
      <c r="A180" s="70"/>
      <c r="B180" s="76"/>
      <c r="C180" s="77"/>
      <c r="D180" s="77"/>
      <c r="E180" s="77"/>
      <c r="F180" s="77"/>
      <c r="G180" s="77"/>
      <c r="H180" s="77"/>
      <c r="I180" s="77"/>
      <c r="J180" s="78"/>
    </row>
    <row r="181" spans="1:10" ht="12.75">
      <c r="A181" s="70"/>
      <c r="B181" s="76"/>
      <c r="C181" s="77"/>
      <c r="D181" s="77"/>
      <c r="E181" s="77"/>
      <c r="F181" s="77"/>
      <c r="G181" s="77"/>
      <c r="H181" s="77"/>
      <c r="I181" s="77"/>
      <c r="J181" s="78"/>
    </row>
    <row r="182" spans="1:10" ht="12.75">
      <c r="A182" s="70"/>
      <c r="B182" s="76"/>
      <c r="C182" s="77"/>
      <c r="D182" s="77"/>
      <c r="E182" s="77"/>
      <c r="F182" s="77"/>
      <c r="G182" s="77"/>
      <c r="H182" s="77"/>
      <c r="I182" s="77"/>
      <c r="J182" s="78"/>
    </row>
    <row r="183" spans="1:10" ht="12.75">
      <c r="A183" s="70"/>
      <c r="B183" s="76"/>
      <c r="C183" s="77"/>
      <c r="D183" s="77"/>
      <c r="E183" s="77"/>
      <c r="F183" s="77"/>
      <c r="G183" s="77"/>
      <c r="H183" s="77"/>
      <c r="I183" s="77"/>
      <c r="J183" s="78"/>
    </row>
    <row r="184" spans="1:10" ht="12.75">
      <c r="A184" s="70"/>
      <c r="B184" s="76"/>
      <c r="C184" s="77"/>
      <c r="D184" s="77"/>
      <c r="E184" s="77"/>
      <c r="F184" s="77"/>
      <c r="G184" s="77"/>
      <c r="H184" s="77"/>
      <c r="I184" s="77"/>
      <c r="J184" s="78"/>
    </row>
    <row r="185" spans="1:10" ht="12.75">
      <c r="A185" s="70"/>
      <c r="B185" s="76"/>
      <c r="C185" s="77"/>
      <c r="D185" s="77"/>
      <c r="E185" s="77"/>
      <c r="F185" s="77"/>
      <c r="G185" s="77"/>
      <c r="H185" s="77"/>
      <c r="I185" s="77"/>
      <c r="J185" s="78"/>
    </row>
    <row r="186" spans="1:10" ht="12.75">
      <c r="A186" s="70"/>
      <c r="B186" s="76"/>
      <c r="C186" s="77"/>
      <c r="D186" s="77"/>
      <c r="E186" s="77"/>
      <c r="F186" s="77"/>
      <c r="G186" s="77"/>
      <c r="H186" s="77"/>
      <c r="I186" s="77"/>
      <c r="J186" s="78"/>
    </row>
    <row r="187" spans="1:10" ht="12.75">
      <c r="A187" s="70"/>
      <c r="B187" s="76"/>
      <c r="C187" s="77"/>
      <c r="D187" s="77"/>
      <c r="E187" s="77"/>
      <c r="F187" s="77"/>
      <c r="G187" s="77"/>
      <c r="H187" s="77"/>
      <c r="I187" s="77"/>
      <c r="J187" s="78"/>
    </row>
    <row r="188" spans="1:10" ht="12.75">
      <c r="A188" s="70"/>
      <c r="B188" s="76"/>
      <c r="C188" s="77"/>
      <c r="D188" s="77"/>
      <c r="E188" s="77"/>
      <c r="F188" s="77"/>
      <c r="G188" s="77"/>
      <c r="H188" s="77"/>
      <c r="I188" s="77"/>
      <c r="J188" s="78"/>
    </row>
    <row r="189" spans="1:10" ht="12.75">
      <c r="A189" s="70"/>
      <c r="B189" s="76"/>
      <c r="C189" s="77"/>
      <c r="D189" s="77"/>
      <c r="E189" s="77"/>
      <c r="F189" s="77"/>
      <c r="G189" s="77"/>
      <c r="H189" s="77"/>
      <c r="I189" s="77"/>
      <c r="J189" s="78"/>
    </row>
    <row r="190" spans="1:10" ht="12.75">
      <c r="A190" s="70"/>
      <c r="B190" s="76"/>
      <c r="C190" s="77"/>
      <c r="D190" s="77"/>
      <c r="E190" s="77"/>
      <c r="F190" s="77"/>
      <c r="G190" s="77"/>
      <c r="H190" s="77"/>
      <c r="I190" s="77"/>
      <c r="J190" s="78"/>
    </row>
    <row r="191" spans="1:10" ht="12.75">
      <c r="A191" s="70"/>
      <c r="B191" s="76"/>
      <c r="C191" s="77"/>
      <c r="D191" s="77"/>
      <c r="E191" s="77"/>
      <c r="F191" s="77"/>
      <c r="G191" s="77"/>
      <c r="H191" s="77"/>
      <c r="I191" s="77"/>
      <c r="J191" s="78"/>
    </row>
    <row r="192" spans="1:10" ht="12.75">
      <c r="A192" s="70"/>
      <c r="B192" s="76"/>
      <c r="C192" s="77"/>
      <c r="D192" s="77"/>
      <c r="E192" s="77"/>
      <c r="F192" s="77"/>
      <c r="G192" s="77"/>
      <c r="H192" s="77"/>
      <c r="I192" s="77"/>
      <c r="J192" s="78"/>
    </row>
    <row r="193" spans="1:10" ht="12.75">
      <c r="A193" s="70"/>
      <c r="B193" s="76"/>
      <c r="C193" s="77"/>
      <c r="D193" s="77"/>
      <c r="E193" s="77"/>
      <c r="F193" s="77"/>
      <c r="G193" s="77"/>
      <c r="H193" s="77"/>
      <c r="I193" s="77"/>
      <c r="J193" s="78"/>
    </row>
    <row r="194" spans="1:10" ht="12.75">
      <c r="A194" s="70"/>
      <c r="B194" s="76"/>
      <c r="C194" s="77"/>
      <c r="D194" s="77"/>
      <c r="E194" s="77"/>
      <c r="F194" s="77"/>
      <c r="G194" s="77"/>
      <c r="H194" s="77"/>
      <c r="I194" s="77"/>
      <c r="J194" s="78"/>
    </row>
    <row r="195" spans="1:10" ht="12.75">
      <c r="A195" s="70"/>
      <c r="B195" s="76"/>
      <c r="C195" s="77"/>
      <c r="D195" s="77"/>
      <c r="E195" s="77"/>
      <c r="F195" s="77"/>
      <c r="G195" s="77"/>
      <c r="H195" s="77"/>
      <c r="I195" s="77"/>
      <c r="J195" s="78"/>
    </row>
    <row r="196" spans="1:10" ht="12.75">
      <c r="A196" s="70"/>
      <c r="B196" s="76"/>
      <c r="C196" s="77"/>
      <c r="D196" s="77"/>
      <c r="E196" s="77"/>
      <c r="F196" s="77"/>
      <c r="G196" s="77"/>
      <c r="H196" s="77"/>
      <c r="I196" s="77"/>
      <c r="J196" s="78"/>
    </row>
    <row r="197" spans="1:10" ht="12.75">
      <c r="A197" s="70"/>
      <c r="B197" s="76"/>
      <c r="C197" s="77"/>
      <c r="D197" s="77"/>
      <c r="E197" s="77"/>
      <c r="F197" s="77"/>
      <c r="G197" s="77"/>
      <c r="H197" s="77"/>
      <c r="I197" s="77"/>
      <c r="J197" s="78"/>
    </row>
    <row r="198" spans="1:10" ht="12.75">
      <c r="A198" s="70"/>
      <c r="B198" s="76"/>
      <c r="C198" s="77"/>
      <c r="D198" s="77"/>
      <c r="E198" s="77"/>
      <c r="F198" s="77"/>
      <c r="G198" s="77"/>
      <c r="H198" s="77"/>
      <c r="I198" s="77"/>
      <c r="J198" s="78"/>
    </row>
    <row r="199" spans="1:10" ht="12.75">
      <c r="A199" s="70"/>
      <c r="B199" s="76"/>
      <c r="C199" s="77"/>
      <c r="D199" s="77"/>
      <c r="E199" s="77"/>
      <c r="F199" s="77"/>
      <c r="G199" s="77"/>
      <c r="H199" s="77"/>
      <c r="I199" s="77"/>
      <c r="J199" s="78"/>
    </row>
    <row r="200" spans="1:10" ht="12.75">
      <c r="A200" s="70"/>
      <c r="B200" s="76"/>
      <c r="C200" s="77"/>
      <c r="D200" s="77"/>
      <c r="E200" s="77"/>
      <c r="F200" s="77"/>
      <c r="G200" s="77"/>
      <c r="H200" s="77"/>
      <c r="I200" s="77"/>
      <c r="J200" s="78"/>
    </row>
    <row r="201" spans="1:10" ht="12.75">
      <c r="A201" s="70"/>
      <c r="B201" s="76"/>
      <c r="C201" s="77"/>
      <c r="D201" s="77"/>
      <c r="E201" s="77"/>
      <c r="F201" s="77"/>
      <c r="G201" s="77"/>
      <c r="H201" s="77"/>
      <c r="I201" s="77"/>
      <c r="J201" s="78"/>
    </row>
    <row r="202" spans="1:10" ht="12.75">
      <c r="A202" s="70"/>
      <c r="B202" s="76"/>
      <c r="C202" s="77"/>
      <c r="D202" s="77"/>
      <c r="E202" s="77"/>
      <c r="F202" s="77"/>
      <c r="G202" s="77"/>
      <c r="H202" s="77"/>
      <c r="I202" s="77"/>
      <c r="J202" s="78"/>
    </row>
    <row r="203" spans="1:10" ht="12.75">
      <c r="A203" s="70"/>
      <c r="B203" s="76"/>
      <c r="C203" s="77"/>
      <c r="D203" s="77"/>
      <c r="E203" s="77"/>
      <c r="F203" s="77"/>
      <c r="G203" s="77"/>
      <c r="H203" s="77"/>
      <c r="I203" s="77"/>
      <c r="J203" s="78"/>
    </row>
    <row r="204" spans="1:10" ht="12.75">
      <c r="A204" s="70"/>
      <c r="B204" s="76"/>
      <c r="C204" s="77"/>
      <c r="D204" s="77"/>
      <c r="E204" s="77"/>
      <c r="F204" s="77"/>
      <c r="G204" s="77"/>
      <c r="H204" s="77"/>
      <c r="I204" s="77"/>
      <c r="J204" s="78"/>
    </row>
    <row r="205" spans="1:10" ht="12.75">
      <c r="A205" s="70"/>
      <c r="B205" s="76"/>
      <c r="C205" s="77"/>
      <c r="D205" s="77"/>
      <c r="E205" s="77"/>
      <c r="F205" s="77"/>
      <c r="G205" s="77"/>
      <c r="H205" s="77"/>
      <c r="I205" s="77"/>
      <c r="J205" s="78"/>
    </row>
    <row r="206" spans="1:10" ht="12.75">
      <c r="A206" s="70"/>
      <c r="B206" s="76"/>
      <c r="C206" s="77"/>
      <c r="D206" s="77"/>
      <c r="E206" s="77"/>
      <c r="F206" s="77"/>
      <c r="G206" s="77"/>
      <c r="H206" s="77"/>
      <c r="I206" s="77"/>
      <c r="J206" s="78"/>
    </row>
    <row r="207" ht="12.75">
      <c r="J207" s="5"/>
    </row>
    <row r="208" ht="12.75">
      <c r="J208" s="5"/>
    </row>
    <row r="209" ht="12.75">
      <c r="J209" s="5"/>
    </row>
    <row r="210" ht="12.75">
      <c r="J210" s="5"/>
    </row>
    <row r="211" ht="12.75">
      <c r="J211" s="5"/>
    </row>
    <row r="212" ht="12.75">
      <c r="J212" s="5"/>
    </row>
    <row r="213" ht="12.75">
      <c r="J213" s="5"/>
    </row>
    <row r="214" ht="12.75">
      <c r="J214" s="5"/>
    </row>
    <row r="215" ht="12.75">
      <c r="J215" s="5"/>
    </row>
    <row r="216" ht="12.75">
      <c r="J216" s="5"/>
    </row>
    <row r="217" ht="12.75">
      <c r="J217" s="5"/>
    </row>
    <row r="218" ht="12.75">
      <c r="J218" s="5"/>
    </row>
    <row r="219" ht="12.75">
      <c r="J219" s="5"/>
    </row>
    <row r="220" ht="12.75">
      <c r="J220" s="5"/>
    </row>
    <row r="221" ht="12.75">
      <c r="J221" s="5"/>
    </row>
    <row r="222" ht="12.75">
      <c r="J222" s="5"/>
    </row>
    <row r="223" ht="12.75">
      <c r="J223" s="5"/>
    </row>
    <row r="224" ht="12.75">
      <c r="J224" s="5"/>
    </row>
    <row r="225" ht="12.75">
      <c r="J225" s="5"/>
    </row>
    <row r="226" ht="12.75">
      <c r="J226" s="5"/>
    </row>
  </sheetData>
  <sheetProtection/>
  <mergeCells count="14">
    <mergeCell ref="A109:J109"/>
    <mergeCell ref="A46:J46"/>
    <mergeCell ref="A1:J1"/>
    <mergeCell ref="A54:J54"/>
    <mergeCell ref="A77:J77"/>
    <mergeCell ref="A2:J2"/>
    <mergeCell ref="I40:J40"/>
    <mergeCell ref="A5:J5"/>
    <mergeCell ref="A65:J65"/>
    <mergeCell ref="A95:J95"/>
    <mergeCell ref="A98:J98"/>
    <mergeCell ref="A105:J105"/>
    <mergeCell ref="A91:J91"/>
    <mergeCell ref="A92:J92"/>
  </mergeCells>
  <printOptions/>
  <pageMargins left="0.7" right="0.7" top="0.75" bottom="0.75" header="0.3" footer="0.3"/>
  <pageSetup fitToHeight="0" fitToWidth="1" horizontalDpi="600" verticalDpi="600" orientation="portrait" paperSize="9" scale="91" r:id="rId1"/>
  <rowBreaks count="2" manualBreakCount="2">
    <brk id="41" max="9" man="1"/>
    <brk id="8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5"/>
  <sheetViews>
    <sheetView view="pageBreakPreview" zoomScaleNormal="120" zoomScaleSheetLayoutView="100" zoomScalePageLayoutView="0" workbookViewId="0" topLeftCell="A65">
      <selection activeCell="A79" sqref="A79"/>
    </sheetView>
  </sheetViews>
  <sheetFormatPr defaultColWidth="13.00390625" defaultRowHeight="12.75"/>
  <cols>
    <col min="1" max="1" width="40.7109375" style="48" customWidth="1"/>
    <col min="2" max="2" width="6.28125" style="33" customWidth="1"/>
    <col min="3" max="9" width="6.28125" style="2" customWidth="1"/>
    <col min="10" max="10" width="6.28125" style="3" customWidth="1"/>
    <col min="11" max="20" width="13.00390625" style="4" customWidth="1"/>
    <col min="21" max="16384" width="13.00390625" style="4" customWidth="1"/>
  </cols>
  <sheetData>
    <row r="1" spans="1:10" ht="12.75">
      <c r="A1" s="156" t="s">
        <v>18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48" customHeight="1">
      <c r="A2" s="146" t="s">
        <v>136</v>
      </c>
      <c r="B2" s="146"/>
      <c r="C2" s="146"/>
      <c r="D2" s="146"/>
      <c r="E2" s="146"/>
      <c r="F2" s="146"/>
      <c r="G2" s="146"/>
      <c r="H2" s="146"/>
      <c r="I2" s="146"/>
      <c r="J2" s="146"/>
    </row>
    <row r="3" ht="12.75">
      <c r="J3" s="5"/>
    </row>
    <row r="4" spans="1:10" s="11" customFormat="1" ht="84" customHeight="1">
      <c r="A4" s="49" t="s">
        <v>0</v>
      </c>
      <c r="B4" s="36" t="s">
        <v>1</v>
      </c>
      <c r="C4" s="37" t="s">
        <v>2</v>
      </c>
      <c r="D4" s="37" t="s">
        <v>3</v>
      </c>
      <c r="E4" s="38" t="s">
        <v>4</v>
      </c>
      <c r="F4" s="39" t="s">
        <v>5</v>
      </c>
      <c r="G4" s="39" t="s">
        <v>6</v>
      </c>
      <c r="H4" s="37" t="s">
        <v>7</v>
      </c>
      <c r="I4" s="38" t="s">
        <v>8</v>
      </c>
      <c r="J4" s="38" t="s">
        <v>9</v>
      </c>
    </row>
    <row r="5" spans="1:10" s="11" customFormat="1" ht="12.75" customHeight="1">
      <c r="A5" s="142" t="s">
        <v>89</v>
      </c>
      <c r="B5" s="143"/>
      <c r="C5" s="143"/>
      <c r="D5" s="143"/>
      <c r="E5" s="143"/>
      <c r="F5" s="143"/>
      <c r="G5" s="143"/>
      <c r="H5" s="143"/>
      <c r="I5" s="143"/>
      <c r="J5" s="144"/>
    </row>
    <row r="6" spans="1:10" s="96" customFormat="1" ht="12" customHeight="1">
      <c r="A6" s="62" t="s">
        <v>27</v>
      </c>
      <c r="B6" s="63">
        <v>2</v>
      </c>
      <c r="C6" s="12" t="s">
        <v>11</v>
      </c>
      <c r="D6" s="13">
        <f aca="true" t="shared" si="0" ref="D6:D12">SUM(E6:H6)</f>
        <v>16</v>
      </c>
      <c r="E6" s="69"/>
      <c r="F6" s="69"/>
      <c r="G6" s="69">
        <v>16</v>
      </c>
      <c r="H6" s="45"/>
      <c r="I6" s="13">
        <f aca="true" t="shared" si="1" ref="I6:I12">ROUNDUP(E6/8,0)</f>
        <v>0</v>
      </c>
      <c r="J6" s="13">
        <f aca="true" t="shared" si="2" ref="J6:J12">ROUNDUP((F6+G6+H6)/8,0)</f>
        <v>2</v>
      </c>
    </row>
    <row r="7" spans="1:10" s="96" customFormat="1" ht="12" customHeight="1">
      <c r="A7" s="62" t="s">
        <v>142</v>
      </c>
      <c r="B7" s="63">
        <v>2</v>
      </c>
      <c r="C7" s="12" t="s">
        <v>11</v>
      </c>
      <c r="D7" s="13">
        <f t="shared" si="0"/>
        <v>12</v>
      </c>
      <c r="E7" s="69"/>
      <c r="F7" s="69">
        <v>12</v>
      </c>
      <c r="G7" s="69"/>
      <c r="H7" s="45"/>
      <c r="I7" s="13">
        <f t="shared" si="1"/>
        <v>0</v>
      </c>
      <c r="J7" s="13">
        <f t="shared" si="2"/>
        <v>2</v>
      </c>
    </row>
    <row r="8" spans="1:10" s="14" customFormat="1" ht="12" customHeight="1">
      <c r="A8" s="62" t="s">
        <v>34</v>
      </c>
      <c r="B8" s="63">
        <v>7</v>
      </c>
      <c r="C8" s="12" t="s">
        <v>11</v>
      </c>
      <c r="D8" s="13">
        <f t="shared" si="0"/>
        <v>56</v>
      </c>
      <c r="E8" s="82">
        <v>24</v>
      </c>
      <c r="F8" s="82">
        <v>16</v>
      </c>
      <c r="G8" s="82">
        <v>16</v>
      </c>
      <c r="H8" s="13"/>
      <c r="I8" s="13">
        <f t="shared" si="1"/>
        <v>3</v>
      </c>
      <c r="J8" s="13">
        <f t="shared" si="2"/>
        <v>4</v>
      </c>
    </row>
    <row r="9" spans="1:10" s="96" customFormat="1" ht="12" customHeight="1">
      <c r="A9" s="62" t="s">
        <v>143</v>
      </c>
      <c r="B9" s="64">
        <v>3</v>
      </c>
      <c r="C9" s="12" t="s">
        <v>11</v>
      </c>
      <c r="D9" s="13">
        <f t="shared" si="0"/>
        <v>32</v>
      </c>
      <c r="E9" s="82">
        <v>16</v>
      </c>
      <c r="F9" s="86"/>
      <c r="G9" s="86">
        <v>16</v>
      </c>
      <c r="H9" s="13"/>
      <c r="I9" s="13">
        <f t="shared" si="1"/>
        <v>2</v>
      </c>
      <c r="J9" s="13">
        <f t="shared" si="2"/>
        <v>2</v>
      </c>
    </row>
    <row r="10" spans="1:10" s="15" customFormat="1" ht="12" customHeight="1">
      <c r="A10" s="62" t="s">
        <v>35</v>
      </c>
      <c r="B10" s="64">
        <v>6</v>
      </c>
      <c r="C10" s="12" t="s">
        <v>10</v>
      </c>
      <c r="D10" s="13">
        <f t="shared" si="0"/>
        <v>32</v>
      </c>
      <c r="E10" s="82">
        <v>16</v>
      </c>
      <c r="F10" s="86">
        <v>16</v>
      </c>
      <c r="G10" s="86"/>
      <c r="H10" s="13"/>
      <c r="I10" s="13">
        <f t="shared" si="1"/>
        <v>2</v>
      </c>
      <c r="J10" s="13">
        <f t="shared" si="2"/>
        <v>2</v>
      </c>
    </row>
    <row r="11" spans="1:10" s="14" customFormat="1" ht="12" customHeight="1">
      <c r="A11" s="62" t="s">
        <v>161</v>
      </c>
      <c r="B11" s="63">
        <v>2</v>
      </c>
      <c r="C11" s="12" t="s">
        <v>11</v>
      </c>
      <c r="D11" s="13">
        <f t="shared" si="0"/>
        <v>15</v>
      </c>
      <c r="E11" s="82">
        <v>15</v>
      </c>
      <c r="F11" s="86"/>
      <c r="G11" s="86"/>
      <c r="H11" s="13"/>
      <c r="I11" s="13">
        <f t="shared" si="1"/>
        <v>2</v>
      </c>
      <c r="J11" s="13">
        <f t="shared" si="2"/>
        <v>0</v>
      </c>
    </row>
    <row r="12" spans="1:10" s="14" customFormat="1" ht="12" customHeight="1">
      <c r="A12" s="62" t="s">
        <v>40</v>
      </c>
      <c r="B12" s="63">
        <v>5</v>
      </c>
      <c r="C12" s="12" t="s">
        <v>11</v>
      </c>
      <c r="D12" s="13">
        <f t="shared" si="0"/>
        <v>32</v>
      </c>
      <c r="E12" s="82">
        <v>16</v>
      </c>
      <c r="F12" s="82"/>
      <c r="G12" s="82">
        <v>16</v>
      </c>
      <c r="H12" s="13"/>
      <c r="I12" s="13">
        <f t="shared" si="1"/>
        <v>2</v>
      </c>
      <c r="J12" s="13">
        <f t="shared" si="2"/>
        <v>2</v>
      </c>
    </row>
    <row r="13" spans="1:10" s="15" customFormat="1" ht="12" customHeight="1">
      <c r="A13" s="54" t="s">
        <v>12</v>
      </c>
      <c r="B13" s="29">
        <f>SUM(B6:B12)</f>
        <v>27</v>
      </c>
      <c r="C13" s="56">
        <f>COUNTIF(C6:C12,"e")</f>
        <v>1</v>
      </c>
      <c r="D13" s="29">
        <f aca="true" t="shared" si="3" ref="D13:J13">SUM(D6:D12)</f>
        <v>195</v>
      </c>
      <c r="E13" s="29">
        <f t="shared" si="3"/>
        <v>87</v>
      </c>
      <c r="F13" s="29">
        <f t="shared" si="3"/>
        <v>44</v>
      </c>
      <c r="G13" s="29">
        <f t="shared" si="3"/>
        <v>64</v>
      </c>
      <c r="H13" s="29">
        <f t="shared" si="3"/>
        <v>0</v>
      </c>
      <c r="I13" s="29">
        <f t="shared" si="3"/>
        <v>11</v>
      </c>
      <c r="J13" s="29">
        <f t="shared" si="3"/>
        <v>14</v>
      </c>
    </row>
    <row r="14" spans="1:10" s="15" customFormat="1" ht="12" customHeight="1">
      <c r="A14" s="59" t="s">
        <v>90</v>
      </c>
      <c r="B14" s="80"/>
      <c r="C14" s="80"/>
      <c r="D14" s="80"/>
      <c r="E14" s="80"/>
      <c r="F14" s="80"/>
      <c r="G14" s="80"/>
      <c r="H14" s="80"/>
      <c r="I14" s="80"/>
      <c r="J14" s="80"/>
    </row>
    <row r="15" spans="1:10" s="15" customFormat="1" ht="12" customHeight="1">
      <c r="A15" s="66" t="s">
        <v>29</v>
      </c>
      <c r="B15" s="67">
        <v>2</v>
      </c>
      <c r="C15" s="12" t="s">
        <v>11</v>
      </c>
      <c r="D15" s="13">
        <f aca="true" t="shared" si="4" ref="D15:D20">SUM(E15:H15)</f>
        <v>16</v>
      </c>
      <c r="E15" s="13"/>
      <c r="F15" s="13"/>
      <c r="G15" s="18">
        <v>16</v>
      </c>
      <c r="H15" s="13"/>
      <c r="I15" s="13">
        <f aca="true" t="shared" si="5" ref="I15:I20">ROUNDUP(E15/8,0)</f>
        <v>0</v>
      </c>
      <c r="J15" s="13">
        <f aca="true" t="shared" si="6" ref="J15:J20">ROUNDUP((F15+G15+H15)/8,0)</f>
        <v>2</v>
      </c>
    </row>
    <row r="16" spans="1:10" s="15" customFormat="1" ht="12" customHeight="1">
      <c r="A16" s="62" t="s">
        <v>41</v>
      </c>
      <c r="B16" s="67">
        <v>6</v>
      </c>
      <c r="C16" s="12" t="s">
        <v>10</v>
      </c>
      <c r="D16" s="13">
        <f t="shared" si="4"/>
        <v>48</v>
      </c>
      <c r="E16" s="40">
        <v>24</v>
      </c>
      <c r="F16" s="40">
        <v>8</v>
      </c>
      <c r="G16" s="99">
        <v>16</v>
      </c>
      <c r="H16" s="13"/>
      <c r="I16" s="13">
        <f t="shared" si="5"/>
        <v>3</v>
      </c>
      <c r="J16" s="13">
        <f t="shared" si="6"/>
        <v>3</v>
      </c>
    </row>
    <row r="17" spans="1:10" s="17" customFormat="1" ht="12" customHeight="1">
      <c r="A17" s="62" t="s">
        <v>144</v>
      </c>
      <c r="B17" s="67">
        <v>4</v>
      </c>
      <c r="C17" s="12" t="s">
        <v>10</v>
      </c>
      <c r="D17" s="13">
        <f t="shared" si="4"/>
        <v>36</v>
      </c>
      <c r="E17" s="41">
        <v>16</v>
      </c>
      <c r="F17" s="41">
        <v>4</v>
      </c>
      <c r="G17" s="46">
        <v>16</v>
      </c>
      <c r="H17" s="45"/>
      <c r="I17" s="13">
        <f t="shared" si="5"/>
        <v>2</v>
      </c>
      <c r="J17" s="13">
        <f t="shared" si="6"/>
        <v>3</v>
      </c>
    </row>
    <row r="18" spans="1:10" s="96" customFormat="1" ht="12" customHeight="1">
      <c r="A18" s="62" t="s">
        <v>42</v>
      </c>
      <c r="B18" s="67">
        <v>3</v>
      </c>
      <c r="C18" s="12" t="s">
        <v>11</v>
      </c>
      <c r="D18" s="13">
        <f t="shared" si="4"/>
        <v>32</v>
      </c>
      <c r="E18" s="41">
        <v>16</v>
      </c>
      <c r="F18" s="41"/>
      <c r="G18" s="46">
        <v>16</v>
      </c>
      <c r="H18" s="45"/>
      <c r="I18" s="13">
        <f t="shared" si="5"/>
        <v>2</v>
      </c>
      <c r="J18" s="13">
        <f t="shared" si="6"/>
        <v>2</v>
      </c>
    </row>
    <row r="19" spans="1:10" s="14" customFormat="1" ht="12" customHeight="1">
      <c r="A19" s="62" t="s">
        <v>36</v>
      </c>
      <c r="B19" s="68">
        <v>5</v>
      </c>
      <c r="C19" s="12" t="s">
        <v>11</v>
      </c>
      <c r="D19" s="13">
        <f t="shared" si="4"/>
        <v>40</v>
      </c>
      <c r="E19" s="69">
        <v>16</v>
      </c>
      <c r="F19" s="69">
        <v>8</v>
      </c>
      <c r="G19" s="69">
        <v>16</v>
      </c>
      <c r="H19" s="45"/>
      <c r="I19" s="13">
        <f t="shared" si="5"/>
        <v>2</v>
      </c>
      <c r="J19" s="13">
        <f t="shared" si="6"/>
        <v>3</v>
      </c>
    </row>
    <row r="20" spans="1:10" s="14" customFormat="1" ht="12" customHeight="1">
      <c r="A20" s="70" t="s">
        <v>82</v>
      </c>
      <c r="B20" s="68">
        <v>7</v>
      </c>
      <c r="C20" s="12" t="s">
        <v>11</v>
      </c>
      <c r="D20" s="13">
        <f t="shared" si="4"/>
        <v>56</v>
      </c>
      <c r="E20" s="69">
        <v>24</v>
      </c>
      <c r="F20" s="69">
        <v>16</v>
      </c>
      <c r="G20" s="69">
        <v>16</v>
      </c>
      <c r="H20" s="45"/>
      <c r="I20" s="13">
        <f t="shared" si="5"/>
        <v>3</v>
      </c>
      <c r="J20" s="13">
        <f t="shared" si="6"/>
        <v>4</v>
      </c>
    </row>
    <row r="21" spans="1:10" s="14" customFormat="1" ht="12" customHeight="1">
      <c r="A21" s="60" t="s">
        <v>12</v>
      </c>
      <c r="B21" s="47">
        <f>SUM(B15:B20)</f>
        <v>27</v>
      </c>
      <c r="C21" s="56">
        <f>COUNTIF(C15:C20,"e")</f>
        <v>2</v>
      </c>
      <c r="D21" s="29">
        <f aca="true" t="shared" si="7" ref="D21:J21">SUM(D15:D20)</f>
        <v>228</v>
      </c>
      <c r="E21" s="29">
        <f t="shared" si="7"/>
        <v>96</v>
      </c>
      <c r="F21" s="29">
        <f t="shared" si="7"/>
        <v>36</v>
      </c>
      <c r="G21" s="29">
        <f t="shared" si="7"/>
        <v>96</v>
      </c>
      <c r="H21" s="29">
        <f t="shared" si="7"/>
        <v>0</v>
      </c>
      <c r="I21" s="29">
        <f t="shared" si="7"/>
        <v>12</v>
      </c>
      <c r="J21" s="29">
        <f t="shared" si="7"/>
        <v>17</v>
      </c>
    </row>
    <row r="22" spans="1:10" s="14" customFormat="1" ht="12" customHeight="1">
      <c r="A22" s="53" t="s">
        <v>97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0" s="96" customFormat="1" ht="12" customHeight="1">
      <c r="A23" s="66" t="s">
        <v>32</v>
      </c>
      <c r="B23" s="67">
        <v>2</v>
      </c>
      <c r="C23" s="12" t="s">
        <v>11</v>
      </c>
      <c r="D23" s="13">
        <f>SUM(E23:H23)</f>
        <v>16</v>
      </c>
      <c r="E23" s="13"/>
      <c r="F23" s="13"/>
      <c r="G23" s="18">
        <v>16</v>
      </c>
      <c r="H23" s="13"/>
      <c r="I23" s="13">
        <f>ROUNDUP(E23/7,0)</f>
        <v>0</v>
      </c>
      <c r="J23" s="13">
        <f>ROUNDUP((F23+G23+H23)/7,0)</f>
        <v>3</v>
      </c>
    </row>
    <row r="24" spans="1:10" s="14" customFormat="1" ht="12" customHeight="1">
      <c r="A24" s="71" t="s">
        <v>83</v>
      </c>
      <c r="B24" s="67">
        <v>7</v>
      </c>
      <c r="C24" s="12" t="s">
        <v>10</v>
      </c>
      <c r="D24" s="13">
        <f>SUM(E24:H24)</f>
        <v>34</v>
      </c>
      <c r="E24" s="13">
        <v>14</v>
      </c>
      <c r="F24" s="13">
        <v>6</v>
      </c>
      <c r="G24" s="18">
        <v>14</v>
      </c>
      <c r="H24" s="13"/>
      <c r="I24" s="13">
        <f>ROUNDUP(E24/7,0)</f>
        <v>2</v>
      </c>
      <c r="J24" s="13">
        <f>ROUNDUP((F24+G24+H24)/7,0)</f>
        <v>3</v>
      </c>
    </row>
    <row r="25" spans="1:10" s="15" customFormat="1" ht="12" customHeight="1">
      <c r="A25" s="140" t="s">
        <v>146</v>
      </c>
      <c r="B25" s="93">
        <v>1</v>
      </c>
      <c r="C25" s="92" t="s">
        <v>11</v>
      </c>
      <c r="D25" s="13">
        <v>15</v>
      </c>
      <c r="E25" s="13">
        <v>15</v>
      </c>
      <c r="F25" s="13"/>
      <c r="G25" s="18"/>
      <c r="H25" s="13"/>
      <c r="I25" s="13">
        <f>ROUNDUP(E25/8,0)</f>
        <v>2</v>
      </c>
      <c r="J25" s="13">
        <f>ROUNDUP((F25+G25+H25)/8,0)</f>
        <v>0</v>
      </c>
    </row>
    <row r="26" spans="1:10" s="14" customFormat="1" ht="12" customHeight="1">
      <c r="A26" s="71" t="s">
        <v>85</v>
      </c>
      <c r="B26" s="67">
        <v>6</v>
      </c>
      <c r="C26" s="12" t="s">
        <v>11</v>
      </c>
      <c r="D26" s="13">
        <f>SUM(E26:H26)</f>
        <v>35</v>
      </c>
      <c r="E26" s="13">
        <v>14</v>
      </c>
      <c r="F26" s="13">
        <v>7</v>
      </c>
      <c r="G26" s="18">
        <v>14</v>
      </c>
      <c r="H26" s="13"/>
      <c r="I26" s="13">
        <f>ROUNDUP(E26/7,0)</f>
        <v>2</v>
      </c>
      <c r="J26" s="13">
        <f>ROUNDUP((F26+G26+H26)/7,0)</f>
        <v>3</v>
      </c>
    </row>
    <row r="27" spans="1:10" s="14" customFormat="1" ht="12" customHeight="1">
      <c r="A27" s="72" t="s">
        <v>38</v>
      </c>
      <c r="B27" s="63">
        <v>5</v>
      </c>
      <c r="C27" s="12" t="s">
        <v>10</v>
      </c>
      <c r="D27" s="13">
        <f>SUM(E27:H27)</f>
        <v>42</v>
      </c>
      <c r="E27" s="13">
        <v>14</v>
      </c>
      <c r="F27" s="13">
        <v>10</v>
      </c>
      <c r="G27" s="18">
        <v>18</v>
      </c>
      <c r="H27" s="13"/>
      <c r="I27" s="13">
        <f>ROUNDUP(E27/7,0)</f>
        <v>2</v>
      </c>
      <c r="J27" s="13">
        <f>ROUNDUP((F27+G27+H27)/7,0)</f>
        <v>4</v>
      </c>
    </row>
    <row r="28" spans="1:10" s="14" customFormat="1" ht="12" customHeight="1">
      <c r="A28" s="62" t="s">
        <v>44</v>
      </c>
      <c r="B28" s="63">
        <v>6</v>
      </c>
      <c r="C28" s="12" t="s">
        <v>10</v>
      </c>
      <c r="D28" s="13">
        <f>SUM(E28:H28)</f>
        <v>56</v>
      </c>
      <c r="E28" s="13">
        <v>21</v>
      </c>
      <c r="F28" s="13">
        <v>10</v>
      </c>
      <c r="G28" s="18">
        <v>25</v>
      </c>
      <c r="H28" s="13"/>
      <c r="I28" s="13">
        <f>ROUNDUP(E28/7,0)</f>
        <v>3</v>
      </c>
      <c r="J28" s="13">
        <f>ROUNDUP((F28+G28+H28)/7,0)</f>
        <v>5</v>
      </c>
    </row>
    <row r="29" spans="1:10" s="14" customFormat="1" ht="12" customHeight="1">
      <c r="A29" s="54" t="s">
        <v>12</v>
      </c>
      <c r="B29" s="29">
        <f>SUM(B23:B28)</f>
        <v>27</v>
      </c>
      <c r="C29" s="56">
        <f>COUNTIF(C23:C28,"e")</f>
        <v>3</v>
      </c>
      <c r="D29" s="29">
        <f>SUM(D23:D28)</f>
        <v>198</v>
      </c>
      <c r="E29" s="29">
        <f>SUM(E23:E28)</f>
        <v>78</v>
      </c>
      <c r="F29" s="29">
        <f>SUM(F23:F28)</f>
        <v>33</v>
      </c>
      <c r="G29" s="29">
        <f>SUM(G23:G28)</f>
        <v>87</v>
      </c>
      <c r="H29" s="29">
        <v>0</v>
      </c>
      <c r="I29" s="29">
        <f>SUM(I23:I28)</f>
        <v>11</v>
      </c>
      <c r="J29" s="29">
        <f>SUM(J23:J28)</f>
        <v>18</v>
      </c>
    </row>
    <row r="30" spans="1:10" s="14" customFormat="1" ht="12" customHeight="1">
      <c r="A30" s="55" t="s">
        <v>98</v>
      </c>
      <c r="B30" s="80"/>
      <c r="C30" s="80"/>
      <c r="D30" s="80"/>
      <c r="E30" s="80"/>
      <c r="F30" s="80"/>
      <c r="G30" s="80"/>
      <c r="H30" s="80"/>
      <c r="I30" s="80"/>
      <c r="J30" s="80"/>
    </row>
    <row r="31" spans="1:10" s="15" customFormat="1" ht="12" customHeight="1">
      <c r="A31" s="73" t="s">
        <v>31</v>
      </c>
      <c r="B31" s="67">
        <v>2</v>
      </c>
      <c r="C31" s="12" t="s">
        <v>10</v>
      </c>
      <c r="D31" s="13">
        <f aca="true" t="shared" si="8" ref="D31:D36">SUM(E31:H31)</f>
        <v>15</v>
      </c>
      <c r="E31" s="13"/>
      <c r="F31" s="13"/>
      <c r="G31" s="18">
        <v>15</v>
      </c>
      <c r="H31" s="13"/>
      <c r="I31" s="13">
        <f aca="true" t="shared" si="9" ref="I31:I36">ROUNDUP(E31/7,0)</f>
        <v>0</v>
      </c>
      <c r="J31" s="13">
        <f aca="true" t="shared" si="10" ref="J31:J36">ROUNDUP((F31+G31+H31)/7,0)</f>
        <v>3</v>
      </c>
    </row>
    <row r="32" spans="1:10" s="15" customFormat="1" ht="12" customHeight="1">
      <c r="A32" s="66" t="s">
        <v>45</v>
      </c>
      <c r="B32" s="67">
        <v>4</v>
      </c>
      <c r="C32" s="12" t="s">
        <v>10</v>
      </c>
      <c r="D32" s="13">
        <f t="shared" si="8"/>
        <v>42</v>
      </c>
      <c r="E32" s="13">
        <v>21</v>
      </c>
      <c r="F32" s="13">
        <v>7</v>
      </c>
      <c r="G32" s="18">
        <v>14</v>
      </c>
      <c r="H32" s="13"/>
      <c r="I32" s="13">
        <f t="shared" si="9"/>
        <v>3</v>
      </c>
      <c r="J32" s="13">
        <f t="shared" si="10"/>
        <v>3</v>
      </c>
    </row>
    <row r="33" spans="1:10" s="14" customFormat="1" ht="12" customHeight="1">
      <c r="A33" s="62" t="s">
        <v>101</v>
      </c>
      <c r="B33" s="63">
        <v>5</v>
      </c>
      <c r="C33" s="12" t="s">
        <v>11</v>
      </c>
      <c r="D33" s="13">
        <f t="shared" si="8"/>
        <v>35</v>
      </c>
      <c r="E33" s="13">
        <v>14</v>
      </c>
      <c r="F33" s="13">
        <v>7</v>
      </c>
      <c r="G33" s="18">
        <v>14</v>
      </c>
      <c r="H33" s="13"/>
      <c r="I33" s="13">
        <f t="shared" si="9"/>
        <v>2</v>
      </c>
      <c r="J33" s="13">
        <f t="shared" si="10"/>
        <v>3</v>
      </c>
    </row>
    <row r="34" spans="1:10" s="14" customFormat="1" ht="12" customHeight="1">
      <c r="A34" s="62" t="s">
        <v>84</v>
      </c>
      <c r="B34" s="63">
        <v>7</v>
      </c>
      <c r="C34" s="12" t="s">
        <v>10</v>
      </c>
      <c r="D34" s="13">
        <f t="shared" si="8"/>
        <v>42</v>
      </c>
      <c r="E34" s="13">
        <v>14</v>
      </c>
      <c r="F34" s="13">
        <v>10</v>
      </c>
      <c r="G34" s="13">
        <v>18</v>
      </c>
      <c r="H34" s="13"/>
      <c r="I34" s="13">
        <f t="shared" si="9"/>
        <v>2</v>
      </c>
      <c r="J34" s="13">
        <f t="shared" si="10"/>
        <v>4</v>
      </c>
    </row>
    <row r="35" spans="1:10" s="14" customFormat="1" ht="12" customHeight="1">
      <c r="A35" s="62" t="s">
        <v>54</v>
      </c>
      <c r="B35" s="63">
        <v>4</v>
      </c>
      <c r="C35" s="12" t="s">
        <v>10</v>
      </c>
      <c r="D35" s="13">
        <f t="shared" si="8"/>
        <v>35</v>
      </c>
      <c r="E35" s="13">
        <v>14</v>
      </c>
      <c r="F35" s="13">
        <v>7</v>
      </c>
      <c r="G35" s="18">
        <v>14</v>
      </c>
      <c r="H35" s="13"/>
      <c r="I35" s="13">
        <f t="shared" si="9"/>
        <v>2</v>
      </c>
      <c r="J35" s="13">
        <f t="shared" si="10"/>
        <v>3</v>
      </c>
    </row>
    <row r="36" spans="1:10" s="14" customFormat="1" ht="12" customHeight="1">
      <c r="A36" s="62" t="s">
        <v>48</v>
      </c>
      <c r="B36" s="63">
        <v>4</v>
      </c>
      <c r="C36" s="12" t="s">
        <v>11</v>
      </c>
      <c r="D36" s="13">
        <f t="shared" si="8"/>
        <v>42</v>
      </c>
      <c r="E36" s="13">
        <v>21</v>
      </c>
      <c r="F36" s="13">
        <v>7</v>
      </c>
      <c r="G36" s="13">
        <v>14</v>
      </c>
      <c r="H36" s="13"/>
      <c r="I36" s="13">
        <f t="shared" si="9"/>
        <v>3</v>
      </c>
      <c r="J36" s="13">
        <f t="shared" si="10"/>
        <v>3</v>
      </c>
    </row>
    <row r="37" spans="1:10" s="15" customFormat="1" ht="12" customHeight="1">
      <c r="A37" s="54" t="s">
        <v>12</v>
      </c>
      <c r="B37" s="29">
        <f>SUM(B31:B36)</f>
        <v>26</v>
      </c>
      <c r="C37" s="56">
        <f>COUNTIF(C31:C36,"e")</f>
        <v>4</v>
      </c>
      <c r="D37" s="29">
        <f aca="true" t="shared" si="11" ref="D37:J37">SUM(D31:D36)</f>
        <v>211</v>
      </c>
      <c r="E37" s="29">
        <f t="shared" si="11"/>
        <v>84</v>
      </c>
      <c r="F37" s="29">
        <f t="shared" si="11"/>
        <v>38</v>
      </c>
      <c r="G37" s="29">
        <f t="shared" si="11"/>
        <v>89</v>
      </c>
      <c r="H37" s="29">
        <f t="shared" si="11"/>
        <v>0</v>
      </c>
      <c r="I37" s="29">
        <f t="shared" si="11"/>
        <v>12</v>
      </c>
      <c r="J37" s="29">
        <f t="shared" si="11"/>
        <v>19</v>
      </c>
    </row>
    <row r="38" spans="1:10" s="14" customFormat="1" ht="12" customHeight="1">
      <c r="A38" s="50" t="s">
        <v>13</v>
      </c>
      <c r="B38" s="74">
        <f>B13+B21+B29+B37</f>
        <v>107</v>
      </c>
      <c r="C38" s="20"/>
      <c r="D38" s="29">
        <f>D13+D21+D29+D37</f>
        <v>832</v>
      </c>
      <c r="E38" s="29">
        <f>E13+E21+E29+E37</f>
        <v>345</v>
      </c>
      <c r="F38" s="29">
        <f>F13+F21+F29+F37</f>
        <v>151</v>
      </c>
      <c r="G38" s="29">
        <f>G13+G21+G29+G37</f>
        <v>336</v>
      </c>
      <c r="H38" s="29">
        <f>H37+H29+H21+H13</f>
        <v>0</v>
      </c>
      <c r="I38" s="21"/>
      <c r="J38" s="22"/>
    </row>
    <row r="39" spans="1:10" s="25" customFormat="1" ht="13.5">
      <c r="A39" s="23" t="s">
        <v>14</v>
      </c>
      <c r="B39" s="100"/>
      <c r="C39" s="101"/>
      <c r="D39" s="102"/>
      <c r="E39" s="30">
        <f>(E38/D38)*100</f>
        <v>41.46634615384615</v>
      </c>
      <c r="F39" s="30">
        <f>(F38/D38)*100</f>
        <v>18.14903846153846</v>
      </c>
      <c r="G39" s="30">
        <f>(G38/D38)*100</f>
        <v>40.38461538461539</v>
      </c>
      <c r="H39" s="30">
        <f>(H38/D38)*100</f>
        <v>0</v>
      </c>
      <c r="I39" s="44"/>
      <c r="J39" s="44"/>
    </row>
    <row r="40" spans="1:10" s="26" customFormat="1" ht="13.5">
      <c r="A40" s="103"/>
      <c r="B40" s="100"/>
      <c r="C40" s="104"/>
      <c r="D40" s="104"/>
      <c r="E40" s="104"/>
      <c r="F40" s="105"/>
      <c r="G40" s="106"/>
      <c r="H40" s="107"/>
      <c r="I40" s="152"/>
      <c r="J40" s="152"/>
    </row>
    <row r="41" spans="1:10" s="26" customFormat="1" ht="13.5">
      <c r="A41" s="109"/>
      <c r="B41" s="100"/>
      <c r="C41" s="104"/>
      <c r="D41" s="104"/>
      <c r="E41" s="104"/>
      <c r="F41" s="105"/>
      <c r="G41" s="106"/>
      <c r="H41" s="107"/>
      <c r="I41" s="108"/>
      <c r="J41" s="108"/>
    </row>
    <row r="42" spans="1:10" s="26" customFormat="1" ht="13.5">
      <c r="A42" s="109"/>
      <c r="B42" s="100"/>
      <c r="C42" s="104"/>
      <c r="D42" s="104"/>
      <c r="E42" s="104"/>
      <c r="F42" s="105"/>
      <c r="G42" s="106"/>
      <c r="H42" s="107"/>
      <c r="I42" s="108"/>
      <c r="J42" s="108"/>
    </row>
    <row r="43" spans="1:10" s="26" customFormat="1" ht="13.5">
      <c r="A43" s="109"/>
      <c r="B43" s="100"/>
      <c r="C43" s="104"/>
      <c r="D43" s="104"/>
      <c r="E43" s="104"/>
      <c r="F43" s="105"/>
      <c r="G43" s="106"/>
      <c r="H43" s="107"/>
      <c r="I43" s="108"/>
      <c r="J43" s="108"/>
    </row>
    <row r="44" spans="1:10" s="26" customFormat="1" ht="12" customHeight="1">
      <c r="A44" s="109"/>
      <c r="B44" s="100"/>
      <c r="C44" s="104"/>
      <c r="D44" s="104"/>
      <c r="E44" s="104"/>
      <c r="F44" s="105"/>
      <c r="G44" s="106"/>
      <c r="H44" s="107"/>
      <c r="I44" s="108"/>
      <c r="J44" s="108"/>
    </row>
    <row r="45" spans="1:10" s="26" customFormat="1" ht="81.75" customHeight="1">
      <c r="A45" s="51" t="s">
        <v>0</v>
      </c>
      <c r="B45" s="34" t="s">
        <v>1</v>
      </c>
      <c r="C45" s="7" t="s">
        <v>2</v>
      </c>
      <c r="D45" s="7" t="s">
        <v>3</v>
      </c>
      <c r="E45" s="8" t="s">
        <v>4</v>
      </c>
      <c r="F45" s="9" t="s">
        <v>5</v>
      </c>
      <c r="G45" s="9" t="s">
        <v>6</v>
      </c>
      <c r="H45" s="10" t="s">
        <v>7</v>
      </c>
      <c r="I45" s="8" t="s">
        <v>8</v>
      </c>
      <c r="J45" s="8" t="s">
        <v>9</v>
      </c>
    </row>
    <row r="46" spans="1:10" s="26" customFormat="1" ht="14.25" customHeight="1">
      <c r="A46" s="147" t="s">
        <v>93</v>
      </c>
      <c r="B46" s="148"/>
      <c r="C46" s="148"/>
      <c r="D46" s="148"/>
      <c r="E46" s="148"/>
      <c r="F46" s="148"/>
      <c r="G46" s="148"/>
      <c r="H46" s="148"/>
      <c r="I46" s="148"/>
      <c r="J46" s="149"/>
    </row>
    <row r="47" spans="1:10" s="26" customFormat="1" ht="12" customHeight="1">
      <c r="A47" s="62" t="s">
        <v>49</v>
      </c>
      <c r="B47" s="63">
        <v>4</v>
      </c>
      <c r="C47" s="12" t="s">
        <v>10</v>
      </c>
      <c r="D47" s="13">
        <f aca="true" t="shared" si="12" ref="D47:D52">SUM(E47:H47)</f>
        <v>28</v>
      </c>
      <c r="E47" s="13">
        <v>14</v>
      </c>
      <c r="F47" s="13">
        <v>7</v>
      </c>
      <c r="G47" s="18">
        <v>7</v>
      </c>
      <c r="H47" s="13"/>
      <c r="I47" s="13">
        <f aca="true" t="shared" si="13" ref="I47:I52">ROUNDDOWN(E47/7,0)</f>
        <v>2</v>
      </c>
      <c r="J47" s="13">
        <f aca="true" t="shared" si="14" ref="J47:J52">ROUNDUP((F47+G47+H47)/7,0)</f>
        <v>2</v>
      </c>
    </row>
    <row r="48" spans="1:10" s="27" customFormat="1" ht="12" customHeight="1">
      <c r="A48" s="62" t="s">
        <v>58</v>
      </c>
      <c r="B48" s="63">
        <v>4</v>
      </c>
      <c r="C48" s="12" t="s">
        <v>10</v>
      </c>
      <c r="D48" s="13">
        <f t="shared" si="12"/>
        <v>21</v>
      </c>
      <c r="E48" s="13">
        <v>7</v>
      </c>
      <c r="F48" s="13">
        <v>7</v>
      </c>
      <c r="G48" s="18">
        <v>7</v>
      </c>
      <c r="H48" s="13"/>
      <c r="I48" s="13">
        <f t="shared" si="13"/>
        <v>1</v>
      </c>
      <c r="J48" s="13">
        <f t="shared" si="14"/>
        <v>2</v>
      </c>
    </row>
    <row r="49" spans="1:10" s="27" customFormat="1" ht="12" customHeight="1">
      <c r="A49" s="62" t="s">
        <v>59</v>
      </c>
      <c r="B49" s="63">
        <v>4</v>
      </c>
      <c r="C49" s="12" t="s">
        <v>10</v>
      </c>
      <c r="D49" s="13">
        <f t="shared" si="12"/>
        <v>21</v>
      </c>
      <c r="E49" s="13">
        <v>7</v>
      </c>
      <c r="F49" s="13">
        <v>7</v>
      </c>
      <c r="G49" s="18">
        <v>7</v>
      </c>
      <c r="H49" s="13"/>
      <c r="I49" s="13">
        <f t="shared" si="13"/>
        <v>1</v>
      </c>
      <c r="J49" s="13">
        <f t="shared" si="14"/>
        <v>2</v>
      </c>
    </row>
    <row r="50" spans="1:10" s="26" customFormat="1" ht="12" customHeight="1">
      <c r="A50" s="62" t="s">
        <v>50</v>
      </c>
      <c r="B50" s="63">
        <v>3</v>
      </c>
      <c r="C50" s="12" t="s">
        <v>11</v>
      </c>
      <c r="D50" s="13">
        <f t="shared" si="12"/>
        <v>35</v>
      </c>
      <c r="E50" s="13">
        <v>14</v>
      </c>
      <c r="F50" s="13">
        <v>7</v>
      </c>
      <c r="G50" s="18">
        <v>14</v>
      </c>
      <c r="H50" s="13"/>
      <c r="I50" s="13">
        <f t="shared" si="13"/>
        <v>2</v>
      </c>
      <c r="J50" s="13">
        <f t="shared" si="14"/>
        <v>3</v>
      </c>
    </row>
    <row r="51" spans="1:10" s="26" customFormat="1" ht="12" customHeight="1">
      <c r="A51" s="62" t="s">
        <v>19</v>
      </c>
      <c r="B51" s="63">
        <v>4</v>
      </c>
      <c r="C51" s="12" t="s">
        <v>11</v>
      </c>
      <c r="D51" s="13">
        <f t="shared" si="12"/>
        <v>42</v>
      </c>
      <c r="E51" s="13">
        <v>21</v>
      </c>
      <c r="F51" s="13">
        <v>7</v>
      </c>
      <c r="G51" s="18">
        <v>14</v>
      </c>
      <c r="H51" s="13"/>
      <c r="I51" s="13">
        <f t="shared" si="13"/>
        <v>3</v>
      </c>
      <c r="J51" s="13">
        <f t="shared" si="14"/>
        <v>3</v>
      </c>
    </row>
    <row r="52" spans="1:10" s="26" customFormat="1" ht="12" customHeight="1">
      <c r="A52" s="62" t="s">
        <v>51</v>
      </c>
      <c r="B52" s="63">
        <v>4</v>
      </c>
      <c r="C52" s="12" t="s">
        <v>10</v>
      </c>
      <c r="D52" s="13">
        <f t="shared" si="12"/>
        <v>42</v>
      </c>
      <c r="E52" s="12">
        <v>21</v>
      </c>
      <c r="F52" s="12">
        <v>7</v>
      </c>
      <c r="G52" s="12">
        <v>14</v>
      </c>
      <c r="H52" s="13"/>
      <c r="I52" s="13">
        <f t="shared" si="13"/>
        <v>3</v>
      </c>
      <c r="J52" s="13">
        <f t="shared" si="14"/>
        <v>3</v>
      </c>
    </row>
    <row r="53" spans="1:10" s="26" customFormat="1" ht="12" customHeight="1">
      <c r="A53" s="54" t="s">
        <v>12</v>
      </c>
      <c r="B53" s="29">
        <f>SUM(B47:B52)</f>
        <v>23</v>
      </c>
      <c r="C53" s="56">
        <f>COUNTIF(C47:C52,"e")</f>
        <v>4</v>
      </c>
      <c r="D53" s="29">
        <f aca="true" t="shared" si="15" ref="D53:J53">SUM(D47:D52)</f>
        <v>189</v>
      </c>
      <c r="E53" s="29">
        <f t="shared" si="15"/>
        <v>84</v>
      </c>
      <c r="F53" s="29">
        <f t="shared" si="15"/>
        <v>42</v>
      </c>
      <c r="G53" s="29">
        <f t="shared" si="15"/>
        <v>63</v>
      </c>
      <c r="H53" s="29">
        <f t="shared" si="15"/>
        <v>0</v>
      </c>
      <c r="I53" s="29">
        <f t="shared" si="15"/>
        <v>12</v>
      </c>
      <c r="J53" s="29">
        <f t="shared" si="15"/>
        <v>15</v>
      </c>
    </row>
    <row r="54" spans="1:10" s="26" customFormat="1" ht="12" customHeight="1">
      <c r="A54" s="147" t="s">
        <v>94</v>
      </c>
      <c r="B54" s="148"/>
      <c r="C54" s="148"/>
      <c r="D54" s="148"/>
      <c r="E54" s="148"/>
      <c r="F54" s="148"/>
      <c r="G54" s="148"/>
      <c r="H54" s="148"/>
      <c r="I54" s="148"/>
      <c r="J54" s="149"/>
    </row>
    <row r="55" spans="1:10" s="27" customFormat="1" ht="12" customHeight="1">
      <c r="A55" s="62" t="s">
        <v>52</v>
      </c>
      <c r="B55" s="63">
        <v>3</v>
      </c>
      <c r="C55" s="12" t="s">
        <v>11</v>
      </c>
      <c r="D55" s="13">
        <f aca="true" t="shared" si="16" ref="D55:D63">SUM(E55:H55)</f>
        <v>28</v>
      </c>
      <c r="E55" s="13">
        <v>14</v>
      </c>
      <c r="F55" s="13">
        <v>4</v>
      </c>
      <c r="G55" s="18">
        <v>10</v>
      </c>
      <c r="H55" s="13"/>
      <c r="I55" s="13">
        <f aca="true" t="shared" si="17" ref="I55:I63">ROUNDUP(E55/7,0)</f>
        <v>2</v>
      </c>
      <c r="J55" s="13">
        <f aca="true" t="shared" si="18" ref="J55:J63">ROUNDUP((F55+G55+H55)/7,0)</f>
        <v>2</v>
      </c>
    </row>
    <row r="56" spans="1:10" s="26" customFormat="1" ht="12" customHeight="1">
      <c r="A56" s="62" t="s">
        <v>147</v>
      </c>
      <c r="B56" s="63">
        <v>2</v>
      </c>
      <c r="C56" s="12" t="s">
        <v>11</v>
      </c>
      <c r="D56" s="13">
        <f t="shared" si="16"/>
        <v>15</v>
      </c>
      <c r="E56" s="13">
        <v>15</v>
      </c>
      <c r="F56" s="13"/>
      <c r="G56" s="18"/>
      <c r="H56" s="13"/>
      <c r="I56" s="13">
        <f>ROUNDDOWN(E56/7,0)</f>
        <v>2</v>
      </c>
      <c r="J56" s="13">
        <f t="shared" si="18"/>
        <v>0</v>
      </c>
    </row>
    <row r="57" spans="1:10" s="98" customFormat="1" ht="12" customHeight="1">
      <c r="A57" s="62" t="s">
        <v>141</v>
      </c>
      <c r="B57" s="63">
        <v>1</v>
      </c>
      <c r="C57" s="12" t="s">
        <v>11</v>
      </c>
      <c r="D57" s="13">
        <f t="shared" si="16"/>
        <v>9</v>
      </c>
      <c r="E57" s="13">
        <v>9</v>
      </c>
      <c r="F57" s="13"/>
      <c r="G57" s="18"/>
      <c r="H57" s="13"/>
      <c r="I57" s="13">
        <f t="shared" si="17"/>
        <v>2</v>
      </c>
      <c r="J57" s="13">
        <f t="shared" si="18"/>
        <v>0</v>
      </c>
    </row>
    <row r="58" spans="1:10" s="27" customFormat="1" ht="12" customHeight="1">
      <c r="A58" s="62" t="s">
        <v>53</v>
      </c>
      <c r="B58" s="63">
        <v>3</v>
      </c>
      <c r="C58" s="12" t="s">
        <v>11</v>
      </c>
      <c r="D58" s="13">
        <f t="shared" si="16"/>
        <v>21</v>
      </c>
      <c r="E58" s="13">
        <v>7</v>
      </c>
      <c r="F58" s="13">
        <v>4</v>
      </c>
      <c r="G58" s="18">
        <v>10</v>
      </c>
      <c r="H58" s="13"/>
      <c r="I58" s="13">
        <f t="shared" si="17"/>
        <v>1</v>
      </c>
      <c r="J58" s="13">
        <f t="shared" si="18"/>
        <v>2</v>
      </c>
    </row>
    <row r="59" spans="1:10" s="28" customFormat="1" ht="12.75">
      <c r="A59" s="62" t="s">
        <v>78</v>
      </c>
      <c r="B59" s="63">
        <v>4</v>
      </c>
      <c r="C59" s="12" t="s">
        <v>10</v>
      </c>
      <c r="D59" s="13">
        <f t="shared" si="16"/>
        <v>24</v>
      </c>
      <c r="E59" s="13">
        <v>7</v>
      </c>
      <c r="F59" s="13">
        <v>7</v>
      </c>
      <c r="G59" s="13">
        <v>10</v>
      </c>
      <c r="H59" s="13"/>
      <c r="I59" s="13">
        <f t="shared" si="17"/>
        <v>1</v>
      </c>
      <c r="J59" s="13">
        <f t="shared" si="18"/>
        <v>3</v>
      </c>
    </row>
    <row r="60" spans="1:10" s="28" customFormat="1" ht="12.75">
      <c r="A60" s="62" t="s">
        <v>56</v>
      </c>
      <c r="B60" s="63">
        <v>3</v>
      </c>
      <c r="C60" s="12" t="s">
        <v>11</v>
      </c>
      <c r="D60" s="13">
        <f t="shared" si="16"/>
        <v>21</v>
      </c>
      <c r="E60" s="13">
        <v>7</v>
      </c>
      <c r="F60" s="13">
        <v>4</v>
      </c>
      <c r="G60" s="13">
        <v>10</v>
      </c>
      <c r="H60" s="13"/>
      <c r="I60" s="13">
        <f t="shared" si="17"/>
        <v>1</v>
      </c>
      <c r="J60" s="13">
        <f t="shared" si="18"/>
        <v>2</v>
      </c>
    </row>
    <row r="61" spans="1:10" s="28" customFormat="1" ht="12.75">
      <c r="A61" s="62" t="s">
        <v>117</v>
      </c>
      <c r="B61" s="63">
        <v>3</v>
      </c>
      <c r="C61" s="12" t="s">
        <v>11</v>
      </c>
      <c r="D61" s="13">
        <f t="shared" si="16"/>
        <v>21</v>
      </c>
      <c r="E61" s="13">
        <v>7</v>
      </c>
      <c r="F61" s="13">
        <v>4</v>
      </c>
      <c r="G61" s="18">
        <v>10</v>
      </c>
      <c r="H61" s="13"/>
      <c r="I61" s="13">
        <f t="shared" si="17"/>
        <v>1</v>
      </c>
      <c r="J61" s="13">
        <f t="shared" si="18"/>
        <v>2</v>
      </c>
    </row>
    <row r="62" spans="1:10" s="28" customFormat="1" ht="12.75">
      <c r="A62" s="62" t="s">
        <v>130</v>
      </c>
      <c r="B62" s="63">
        <v>3</v>
      </c>
      <c r="C62" s="12" t="s">
        <v>10</v>
      </c>
      <c r="D62" s="13">
        <f t="shared" si="16"/>
        <v>21</v>
      </c>
      <c r="E62" s="13">
        <v>7</v>
      </c>
      <c r="F62" s="13">
        <v>4</v>
      </c>
      <c r="G62" s="18">
        <v>10</v>
      </c>
      <c r="H62" s="13"/>
      <c r="I62" s="13">
        <f t="shared" si="17"/>
        <v>1</v>
      </c>
      <c r="J62" s="13">
        <f t="shared" si="18"/>
        <v>2</v>
      </c>
    </row>
    <row r="63" spans="1:10" s="28" customFormat="1" ht="12.75">
      <c r="A63" s="62" t="s">
        <v>86</v>
      </c>
      <c r="B63" s="63">
        <v>5</v>
      </c>
      <c r="C63" s="12" t="s">
        <v>10</v>
      </c>
      <c r="D63" s="13">
        <f t="shared" si="16"/>
        <v>0</v>
      </c>
      <c r="E63" s="13"/>
      <c r="F63" s="13"/>
      <c r="G63" s="18"/>
      <c r="H63" s="13"/>
      <c r="I63" s="13">
        <f t="shared" si="17"/>
        <v>0</v>
      </c>
      <c r="J63" s="13">
        <f t="shared" si="18"/>
        <v>0</v>
      </c>
    </row>
    <row r="64" spans="1:10" s="28" customFormat="1" ht="13.5">
      <c r="A64" s="54" t="s">
        <v>12</v>
      </c>
      <c r="B64" s="29">
        <f>SUM(B55:B63)</f>
        <v>27</v>
      </c>
      <c r="C64" s="56">
        <f>COUNTIF(C55:C63,"e")</f>
        <v>3</v>
      </c>
      <c r="D64" s="29">
        <f aca="true" t="shared" si="19" ref="D64:J64">SUM(D55:D63)</f>
        <v>160</v>
      </c>
      <c r="E64" s="29">
        <f t="shared" si="19"/>
        <v>73</v>
      </c>
      <c r="F64" s="29">
        <f t="shared" si="19"/>
        <v>27</v>
      </c>
      <c r="G64" s="29">
        <f t="shared" si="19"/>
        <v>60</v>
      </c>
      <c r="H64" s="29">
        <f t="shared" si="19"/>
        <v>0</v>
      </c>
      <c r="I64" s="29">
        <f t="shared" si="19"/>
        <v>11</v>
      </c>
      <c r="J64" s="29">
        <f t="shared" si="19"/>
        <v>13</v>
      </c>
    </row>
    <row r="65" spans="1:10" s="26" customFormat="1" ht="12" customHeight="1">
      <c r="A65" s="147" t="s">
        <v>95</v>
      </c>
      <c r="B65" s="148"/>
      <c r="C65" s="148"/>
      <c r="D65" s="148"/>
      <c r="E65" s="148"/>
      <c r="F65" s="148"/>
      <c r="G65" s="148"/>
      <c r="H65" s="148"/>
      <c r="I65" s="148"/>
      <c r="J65" s="149"/>
    </row>
    <row r="66" spans="1:10" s="26" customFormat="1" ht="12" customHeight="1">
      <c r="A66" s="81" t="s">
        <v>118</v>
      </c>
      <c r="B66" s="63">
        <v>2</v>
      </c>
      <c r="C66" s="12" t="s">
        <v>11</v>
      </c>
      <c r="D66" s="13">
        <f aca="true" t="shared" si="20" ref="D66:D75">SUM(E66:H66)</f>
        <v>14</v>
      </c>
      <c r="E66" s="13">
        <v>7</v>
      </c>
      <c r="F66" s="13">
        <v>2</v>
      </c>
      <c r="G66" s="18">
        <v>5</v>
      </c>
      <c r="H66" s="13"/>
      <c r="I66" s="13">
        <f aca="true" t="shared" si="21" ref="I66:I75">ROUNDUP(E66/7,0)</f>
        <v>1</v>
      </c>
      <c r="J66" s="13">
        <f aca="true" t="shared" si="22" ref="J66:J75">ROUNDUP((F66+G66+H66)/7,0)</f>
        <v>1</v>
      </c>
    </row>
    <row r="67" spans="1:10" s="27" customFormat="1" ht="12" customHeight="1">
      <c r="A67" s="75" t="s">
        <v>61</v>
      </c>
      <c r="B67" s="63">
        <v>3</v>
      </c>
      <c r="C67" s="12" t="s">
        <v>11</v>
      </c>
      <c r="D67" s="13">
        <f t="shared" si="20"/>
        <v>14</v>
      </c>
      <c r="E67" s="13">
        <v>7</v>
      </c>
      <c r="F67" s="13">
        <v>2</v>
      </c>
      <c r="G67" s="18">
        <v>5</v>
      </c>
      <c r="H67" s="13"/>
      <c r="I67" s="13">
        <f t="shared" si="21"/>
        <v>1</v>
      </c>
      <c r="J67" s="13">
        <f t="shared" si="22"/>
        <v>1</v>
      </c>
    </row>
    <row r="68" spans="1:10" s="28" customFormat="1" ht="12.75">
      <c r="A68" s="62" t="s">
        <v>62</v>
      </c>
      <c r="B68" s="63">
        <v>3</v>
      </c>
      <c r="C68" s="12" t="s">
        <v>11</v>
      </c>
      <c r="D68" s="13">
        <f t="shared" si="20"/>
        <v>21</v>
      </c>
      <c r="E68" s="13">
        <v>7</v>
      </c>
      <c r="F68" s="13">
        <v>4</v>
      </c>
      <c r="G68" s="18">
        <v>10</v>
      </c>
      <c r="H68" s="13"/>
      <c r="I68" s="13">
        <f t="shared" si="21"/>
        <v>1</v>
      </c>
      <c r="J68" s="13">
        <f t="shared" si="22"/>
        <v>2</v>
      </c>
    </row>
    <row r="69" spans="1:10" s="28" customFormat="1" ht="12.75">
      <c r="A69" s="62" t="s">
        <v>119</v>
      </c>
      <c r="B69" s="63">
        <v>2</v>
      </c>
      <c r="C69" s="12" t="s">
        <v>11</v>
      </c>
      <c r="D69" s="13">
        <f t="shared" si="20"/>
        <v>14</v>
      </c>
      <c r="E69" s="13">
        <v>7</v>
      </c>
      <c r="F69" s="13">
        <v>2</v>
      </c>
      <c r="G69" s="13">
        <v>5</v>
      </c>
      <c r="H69" s="13"/>
      <c r="I69" s="13">
        <f t="shared" si="21"/>
        <v>1</v>
      </c>
      <c r="J69" s="13">
        <f t="shared" si="22"/>
        <v>1</v>
      </c>
    </row>
    <row r="70" spans="1:10" s="28" customFormat="1" ht="12.75">
      <c r="A70" s="81" t="s">
        <v>120</v>
      </c>
      <c r="B70" s="63">
        <v>3</v>
      </c>
      <c r="C70" s="12" t="s">
        <v>10</v>
      </c>
      <c r="D70" s="13">
        <f t="shared" si="20"/>
        <v>21</v>
      </c>
      <c r="E70" s="13">
        <v>7</v>
      </c>
      <c r="F70" s="13">
        <v>4</v>
      </c>
      <c r="G70" s="13">
        <v>10</v>
      </c>
      <c r="H70" s="13"/>
      <c r="I70" s="13">
        <f t="shared" si="21"/>
        <v>1</v>
      </c>
      <c r="J70" s="13">
        <f t="shared" si="22"/>
        <v>2</v>
      </c>
    </row>
    <row r="71" spans="1:10" s="28" customFormat="1" ht="12.75">
      <c r="A71" s="81" t="s">
        <v>121</v>
      </c>
      <c r="B71" s="63">
        <v>3</v>
      </c>
      <c r="C71" s="12" t="s">
        <v>11</v>
      </c>
      <c r="D71" s="13">
        <f t="shared" si="20"/>
        <v>14</v>
      </c>
      <c r="E71" s="13">
        <v>7</v>
      </c>
      <c r="F71" s="13">
        <v>2</v>
      </c>
      <c r="G71" s="18">
        <v>5</v>
      </c>
      <c r="H71" s="13"/>
      <c r="I71" s="13">
        <f t="shared" si="21"/>
        <v>1</v>
      </c>
      <c r="J71" s="13">
        <f t="shared" si="22"/>
        <v>1</v>
      </c>
    </row>
    <row r="72" spans="1:10" s="28" customFormat="1" ht="12.75">
      <c r="A72" s="75" t="s">
        <v>100</v>
      </c>
      <c r="B72" s="63">
        <v>5</v>
      </c>
      <c r="C72" s="12" t="s">
        <v>10</v>
      </c>
      <c r="D72" s="13">
        <f t="shared" si="20"/>
        <v>14</v>
      </c>
      <c r="E72" s="13">
        <v>7</v>
      </c>
      <c r="F72" s="13">
        <v>2</v>
      </c>
      <c r="G72" s="18">
        <v>5</v>
      </c>
      <c r="H72" s="13"/>
      <c r="I72" s="13">
        <f t="shared" si="21"/>
        <v>1</v>
      </c>
      <c r="J72" s="13">
        <f t="shared" si="22"/>
        <v>1</v>
      </c>
    </row>
    <row r="73" spans="1:10" s="28" customFormat="1" ht="12.75">
      <c r="A73" s="81" t="s">
        <v>132</v>
      </c>
      <c r="B73" s="63">
        <v>2</v>
      </c>
      <c r="C73" s="12" t="s">
        <v>11</v>
      </c>
      <c r="D73" s="13">
        <f t="shared" si="20"/>
        <v>14</v>
      </c>
      <c r="E73" s="13">
        <v>7</v>
      </c>
      <c r="F73" s="13">
        <v>2</v>
      </c>
      <c r="G73" s="18">
        <v>5</v>
      </c>
      <c r="H73" s="13"/>
      <c r="I73" s="13">
        <f t="shared" si="21"/>
        <v>1</v>
      </c>
      <c r="J73" s="13">
        <f t="shared" si="22"/>
        <v>1</v>
      </c>
    </row>
    <row r="74" spans="1:10" s="28" customFormat="1" ht="12.75">
      <c r="A74" s="81" t="s">
        <v>125</v>
      </c>
      <c r="B74" s="63">
        <v>4</v>
      </c>
      <c r="C74" s="12" t="s">
        <v>11</v>
      </c>
      <c r="D74" s="13">
        <f t="shared" si="20"/>
        <v>21</v>
      </c>
      <c r="E74" s="13">
        <v>7</v>
      </c>
      <c r="F74" s="13">
        <v>4</v>
      </c>
      <c r="G74" s="18">
        <v>10</v>
      </c>
      <c r="H74" s="13"/>
      <c r="I74" s="13">
        <f t="shared" si="21"/>
        <v>1</v>
      </c>
      <c r="J74" s="13">
        <f t="shared" si="22"/>
        <v>2</v>
      </c>
    </row>
    <row r="75" spans="1:10" s="97" customFormat="1" ht="12.75">
      <c r="A75" s="62" t="s">
        <v>88</v>
      </c>
      <c r="B75" s="63">
        <v>1</v>
      </c>
      <c r="C75" s="12" t="s">
        <v>11</v>
      </c>
      <c r="D75" s="13">
        <f t="shared" si="20"/>
        <v>14</v>
      </c>
      <c r="E75" s="13"/>
      <c r="F75" s="13"/>
      <c r="G75" s="18">
        <v>14</v>
      </c>
      <c r="H75" s="13"/>
      <c r="I75" s="13">
        <f t="shared" si="21"/>
        <v>0</v>
      </c>
      <c r="J75" s="13">
        <f t="shared" si="22"/>
        <v>2</v>
      </c>
    </row>
    <row r="76" spans="1:10" s="28" customFormat="1" ht="13.5">
      <c r="A76" s="54" t="s">
        <v>12</v>
      </c>
      <c r="B76" s="29">
        <f>SUM(B66:B75)</f>
        <v>28</v>
      </c>
      <c r="C76" s="56">
        <f>COUNTIF(C66:C75,"e")</f>
        <v>2</v>
      </c>
      <c r="D76" s="29">
        <f aca="true" t="shared" si="23" ref="D76:J76">SUM(D66:D75)</f>
        <v>161</v>
      </c>
      <c r="E76" s="29">
        <f t="shared" si="23"/>
        <v>63</v>
      </c>
      <c r="F76" s="29">
        <f t="shared" si="23"/>
        <v>24</v>
      </c>
      <c r="G76" s="29">
        <f t="shared" si="23"/>
        <v>74</v>
      </c>
      <c r="H76" s="29">
        <f t="shared" si="23"/>
        <v>0</v>
      </c>
      <c r="I76" s="29">
        <f t="shared" si="23"/>
        <v>9</v>
      </c>
      <c r="J76" s="29">
        <f t="shared" si="23"/>
        <v>14</v>
      </c>
    </row>
    <row r="77" spans="1:10" s="28" customFormat="1" ht="13.5">
      <c r="A77" s="147" t="s">
        <v>96</v>
      </c>
      <c r="B77" s="148"/>
      <c r="C77" s="148"/>
      <c r="D77" s="148"/>
      <c r="E77" s="148"/>
      <c r="F77" s="148"/>
      <c r="G77" s="148"/>
      <c r="H77" s="148"/>
      <c r="I77" s="148"/>
      <c r="J77" s="149"/>
    </row>
    <row r="78" spans="1:10" s="28" customFormat="1" ht="12.75">
      <c r="A78" s="62" t="s">
        <v>73</v>
      </c>
      <c r="B78" s="63">
        <v>2</v>
      </c>
      <c r="C78" s="12" t="s">
        <v>11</v>
      </c>
      <c r="D78" s="13">
        <f aca="true" t="shared" si="24" ref="D78:D84">SUM(E78:H78)</f>
        <v>14</v>
      </c>
      <c r="E78" s="13">
        <v>7</v>
      </c>
      <c r="F78" s="13">
        <v>7</v>
      </c>
      <c r="G78" s="18"/>
      <c r="H78" s="13"/>
      <c r="I78" s="13">
        <f aca="true" t="shared" si="25" ref="I78:I84">ROUNDUP(E78/7,0)</f>
        <v>1</v>
      </c>
      <c r="J78" s="13">
        <f aca="true" t="shared" si="26" ref="J78:J84">ROUNDUP((F78+G78+H78)/7,0)</f>
        <v>1</v>
      </c>
    </row>
    <row r="79" spans="1:10" s="28" customFormat="1" ht="12.75">
      <c r="A79" s="81" t="s">
        <v>124</v>
      </c>
      <c r="B79" s="63">
        <v>3</v>
      </c>
      <c r="C79" s="12" t="s">
        <v>10</v>
      </c>
      <c r="D79" s="13">
        <f t="shared" si="24"/>
        <v>21</v>
      </c>
      <c r="E79" s="13">
        <v>7</v>
      </c>
      <c r="F79" s="13">
        <v>4</v>
      </c>
      <c r="G79" s="18">
        <v>10</v>
      </c>
      <c r="H79" s="13"/>
      <c r="I79" s="13">
        <f t="shared" si="25"/>
        <v>1</v>
      </c>
      <c r="J79" s="13">
        <f t="shared" si="26"/>
        <v>2</v>
      </c>
    </row>
    <row r="80" spans="1:10" s="28" customFormat="1" ht="12.75">
      <c r="A80" s="81" t="s">
        <v>126</v>
      </c>
      <c r="B80" s="63">
        <v>2</v>
      </c>
      <c r="C80" s="12" t="s">
        <v>11</v>
      </c>
      <c r="D80" s="13">
        <f t="shared" si="24"/>
        <v>14</v>
      </c>
      <c r="E80" s="13">
        <v>7</v>
      </c>
      <c r="F80" s="13">
        <v>2</v>
      </c>
      <c r="G80" s="18">
        <v>5</v>
      </c>
      <c r="H80" s="13"/>
      <c r="I80" s="13">
        <f t="shared" si="25"/>
        <v>1</v>
      </c>
      <c r="J80" s="13">
        <f t="shared" si="26"/>
        <v>1</v>
      </c>
    </row>
    <row r="81" spans="1:10" s="28" customFormat="1" ht="12.75">
      <c r="A81" s="62" t="s">
        <v>76</v>
      </c>
      <c r="B81" s="63">
        <v>4</v>
      </c>
      <c r="C81" s="12" t="s">
        <v>11</v>
      </c>
      <c r="D81" s="13">
        <f t="shared" si="24"/>
        <v>21</v>
      </c>
      <c r="E81" s="13">
        <v>7</v>
      </c>
      <c r="F81" s="13">
        <v>4</v>
      </c>
      <c r="G81" s="13">
        <v>10</v>
      </c>
      <c r="H81" s="13"/>
      <c r="I81" s="13">
        <f t="shared" si="25"/>
        <v>1</v>
      </c>
      <c r="J81" s="13">
        <f t="shared" si="26"/>
        <v>2</v>
      </c>
    </row>
    <row r="82" spans="1:10" s="28" customFormat="1" ht="12.75">
      <c r="A82" s="62" t="s">
        <v>105</v>
      </c>
      <c r="B82" s="63">
        <v>2</v>
      </c>
      <c r="C82" s="12" t="s">
        <v>11</v>
      </c>
      <c r="D82" s="13">
        <f t="shared" si="24"/>
        <v>14</v>
      </c>
      <c r="E82" s="13">
        <v>14</v>
      </c>
      <c r="F82" s="13"/>
      <c r="G82" s="13"/>
      <c r="H82" s="13"/>
      <c r="I82" s="13">
        <f t="shared" si="25"/>
        <v>2</v>
      </c>
      <c r="J82" s="13">
        <f t="shared" si="26"/>
        <v>0</v>
      </c>
    </row>
    <row r="83" spans="1:10" s="28" customFormat="1" ht="12.75">
      <c r="A83" s="62" t="s">
        <v>87</v>
      </c>
      <c r="B83" s="63">
        <v>2</v>
      </c>
      <c r="C83" s="12" t="s">
        <v>11</v>
      </c>
      <c r="D83" s="13">
        <f t="shared" si="24"/>
        <v>14</v>
      </c>
      <c r="E83" s="13"/>
      <c r="F83" s="13"/>
      <c r="G83" s="13">
        <v>14</v>
      </c>
      <c r="H83" s="58"/>
      <c r="I83" s="13">
        <f t="shared" si="25"/>
        <v>0</v>
      </c>
      <c r="J83" s="13">
        <f t="shared" si="26"/>
        <v>2</v>
      </c>
    </row>
    <row r="84" spans="1:10" s="28" customFormat="1" ht="12.75">
      <c r="A84" s="62" t="s">
        <v>77</v>
      </c>
      <c r="B84" s="63">
        <v>10</v>
      </c>
      <c r="C84" s="12" t="s">
        <v>10</v>
      </c>
      <c r="D84" s="13">
        <f t="shared" si="24"/>
        <v>0</v>
      </c>
      <c r="E84" s="13"/>
      <c r="F84" s="13"/>
      <c r="G84" s="13"/>
      <c r="H84" s="58"/>
      <c r="I84" s="13">
        <f t="shared" si="25"/>
        <v>0</v>
      </c>
      <c r="J84" s="13">
        <f t="shared" si="26"/>
        <v>0</v>
      </c>
    </row>
    <row r="85" spans="1:10" ht="13.5">
      <c r="A85" s="54" t="s">
        <v>12</v>
      </c>
      <c r="B85" s="29">
        <f>SUM(B78:B84)</f>
        <v>25</v>
      </c>
      <c r="C85" s="56">
        <f>COUNTIF(C78:C84,"e")</f>
        <v>2</v>
      </c>
      <c r="D85" s="29">
        <f aca="true" t="shared" si="27" ref="D85:J85">SUM(D78:D84)</f>
        <v>98</v>
      </c>
      <c r="E85" s="29">
        <f t="shared" si="27"/>
        <v>42</v>
      </c>
      <c r="F85" s="29">
        <f t="shared" si="27"/>
        <v>17</v>
      </c>
      <c r="G85" s="29">
        <f t="shared" si="27"/>
        <v>39</v>
      </c>
      <c r="H85" s="110">
        <f t="shared" si="27"/>
        <v>0</v>
      </c>
      <c r="I85" s="111">
        <f t="shared" si="27"/>
        <v>6</v>
      </c>
      <c r="J85" s="111">
        <f t="shared" si="27"/>
        <v>8</v>
      </c>
    </row>
    <row r="86" spans="1:10" ht="13.5">
      <c r="A86" s="112" t="s">
        <v>80</v>
      </c>
      <c r="B86" s="29">
        <f aca="true" t="shared" si="28" ref="B86:H86">B53+B64+B76+B85</f>
        <v>103</v>
      </c>
      <c r="C86" s="29">
        <f t="shared" si="28"/>
        <v>11</v>
      </c>
      <c r="D86" s="29">
        <f t="shared" si="28"/>
        <v>608</v>
      </c>
      <c r="E86" s="29">
        <f t="shared" si="28"/>
        <v>262</v>
      </c>
      <c r="F86" s="29">
        <f t="shared" si="28"/>
        <v>110</v>
      </c>
      <c r="G86" s="29">
        <f t="shared" si="28"/>
        <v>236</v>
      </c>
      <c r="H86" s="29">
        <f t="shared" si="28"/>
        <v>0</v>
      </c>
      <c r="I86" s="113"/>
      <c r="J86" s="42"/>
    </row>
    <row r="87" spans="1:10" ht="13.5">
      <c r="A87" s="52" t="s">
        <v>81</v>
      </c>
      <c r="B87" s="74">
        <f>B13+B21+B29+B37+B53+B64+B76+B85</f>
        <v>210</v>
      </c>
      <c r="C87" s="20"/>
      <c r="D87" s="29">
        <f>D13+D21+D29+D37+D53+D64+D76+D85</f>
        <v>1440</v>
      </c>
      <c r="E87" s="29">
        <f>E13+E21+E29+E37+E53+E64+E76+E85</f>
        <v>607</v>
      </c>
      <c r="F87" s="29">
        <f>F13+F21+F29+F37+F53+F64+F76+F85</f>
        <v>261</v>
      </c>
      <c r="G87" s="29">
        <f>G13+G21+G29+G37+G53+G64+G76+G85</f>
        <v>572</v>
      </c>
      <c r="H87" s="29">
        <f>H13+H21+H29+H37+H53+H64+H76+H85</f>
        <v>0</v>
      </c>
      <c r="I87" s="21"/>
      <c r="J87" s="21"/>
    </row>
    <row r="88" spans="1:10" ht="13.5">
      <c r="A88" s="32" t="s">
        <v>16</v>
      </c>
      <c r="B88" s="100"/>
      <c r="C88" s="74"/>
      <c r="D88" s="102"/>
      <c r="E88" s="30">
        <f>(E87/D87)*100</f>
        <v>42.15277777777778</v>
      </c>
      <c r="F88" s="30">
        <f>(F87/D87)*100</f>
        <v>18.125</v>
      </c>
      <c r="G88" s="30">
        <f>(G87/D87)*100</f>
        <v>39.72222222222222</v>
      </c>
      <c r="H88" s="30">
        <f>(H87/D87)*100</f>
        <v>0</v>
      </c>
      <c r="I88" s="44"/>
      <c r="J88" s="44"/>
    </row>
    <row r="89" spans="1:10" ht="12.75">
      <c r="A89" s="70"/>
      <c r="B89" s="115"/>
      <c r="C89" s="77"/>
      <c r="D89" s="77"/>
      <c r="E89" s="77"/>
      <c r="F89" s="77"/>
      <c r="G89" s="77"/>
      <c r="H89" s="77"/>
      <c r="I89" s="77"/>
      <c r="J89" s="78"/>
    </row>
    <row r="90" spans="1:10" ht="12.75">
      <c r="A90" s="70"/>
      <c r="B90" s="115"/>
      <c r="C90" s="77"/>
      <c r="D90" s="77"/>
      <c r="E90" s="77"/>
      <c r="F90" s="77"/>
      <c r="G90" s="77"/>
      <c r="H90" s="77"/>
      <c r="I90" s="77"/>
      <c r="J90" s="78"/>
    </row>
    <row r="91" spans="1:10" ht="12.75">
      <c r="A91" s="145" t="s">
        <v>18</v>
      </c>
      <c r="B91" s="145"/>
      <c r="C91" s="145"/>
      <c r="D91" s="145"/>
      <c r="E91" s="145"/>
      <c r="F91" s="145"/>
      <c r="G91" s="145"/>
      <c r="H91" s="145"/>
      <c r="I91" s="145"/>
      <c r="J91" s="145"/>
    </row>
    <row r="92" spans="1:10" ht="39.75" customHeight="1">
      <c r="A92" s="146" t="s">
        <v>135</v>
      </c>
      <c r="B92" s="146"/>
      <c r="C92" s="146"/>
      <c r="D92" s="146"/>
      <c r="E92" s="146"/>
      <c r="F92" s="146"/>
      <c r="G92" s="146"/>
      <c r="H92" s="146"/>
      <c r="I92" s="146"/>
      <c r="J92" s="146"/>
    </row>
    <row r="93" spans="1:10" ht="12.75">
      <c r="A93" s="70"/>
      <c r="B93" s="115"/>
      <c r="C93" s="77"/>
      <c r="D93" s="77"/>
      <c r="E93" s="77"/>
      <c r="F93" s="77"/>
      <c r="G93" s="77"/>
      <c r="H93" s="77"/>
      <c r="I93" s="77"/>
      <c r="J93" s="78"/>
    </row>
    <row r="94" spans="1:10" ht="87.75">
      <c r="A94" s="49" t="s">
        <v>0</v>
      </c>
      <c r="B94" s="36" t="s">
        <v>1</v>
      </c>
      <c r="C94" s="37" t="s">
        <v>2</v>
      </c>
      <c r="D94" s="37" t="s">
        <v>3</v>
      </c>
      <c r="E94" s="38" t="s">
        <v>4</v>
      </c>
      <c r="F94" s="39" t="s">
        <v>5</v>
      </c>
      <c r="G94" s="39" t="s">
        <v>6</v>
      </c>
      <c r="H94" s="37" t="s">
        <v>7</v>
      </c>
      <c r="I94" s="38" t="s">
        <v>8</v>
      </c>
      <c r="J94" s="38" t="s">
        <v>9</v>
      </c>
    </row>
    <row r="95" spans="1:10" ht="13.5">
      <c r="A95" s="153" t="s">
        <v>148</v>
      </c>
      <c r="B95" s="154"/>
      <c r="C95" s="154"/>
      <c r="D95" s="154"/>
      <c r="E95" s="154"/>
      <c r="F95" s="154"/>
      <c r="G95" s="154"/>
      <c r="H95" s="154"/>
      <c r="I95" s="154"/>
      <c r="J95" s="155"/>
    </row>
    <row r="96" spans="1:10" ht="12.75">
      <c r="A96" s="62" t="s">
        <v>149</v>
      </c>
      <c r="B96" s="63">
        <v>2</v>
      </c>
      <c r="C96" s="12" t="s">
        <v>11</v>
      </c>
      <c r="D96" s="13">
        <f>SUM(E96:H96)</f>
        <v>15</v>
      </c>
      <c r="E96" s="13">
        <v>15</v>
      </c>
      <c r="F96" s="13"/>
      <c r="G96" s="40"/>
      <c r="H96" s="58"/>
      <c r="I96" s="40">
        <f>ROUNDUP(E96/15,0)</f>
        <v>1</v>
      </c>
      <c r="J96" s="40">
        <f>ROUNDUP((F96+G96+H96)/15,0)</f>
        <v>0</v>
      </c>
    </row>
    <row r="97" spans="1:10" ht="12.75">
      <c r="A97" s="62" t="s">
        <v>150</v>
      </c>
      <c r="B97" s="63">
        <v>2</v>
      </c>
      <c r="C97" s="12" t="s">
        <v>11</v>
      </c>
      <c r="D97" s="13">
        <f>SUM(E97:H97)</f>
        <v>15</v>
      </c>
      <c r="E97" s="13">
        <v>15</v>
      </c>
      <c r="F97" s="61"/>
      <c r="G97" s="41"/>
      <c r="H97" s="41"/>
      <c r="I97" s="41">
        <f>ROUNDUP(E97/15,0)</f>
        <v>1</v>
      </c>
      <c r="J97" s="41">
        <f>ROUNDUP((F97+G97+H97)/15,0)</f>
        <v>0</v>
      </c>
    </row>
    <row r="98" spans="1:10" ht="13.5">
      <c r="A98" s="153" t="s">
        <v>151</v>
      </c>
      <c r="B98" s="154"/>
      <c r="C98" s="154"/>
      <c r="D98" s="154"/>
      <c r="E98" s="154"/>
      <c r="F98" s="154"/>
      <c r="G98" s="154"/>
      <c r="H98" s="154"/>
      <c r="I98" s="154"/>
      <c r="J98" s="155"/>
    </row>
    <row r="99" spans="1:10" ht="12.75">
      <c r="A99" s="62" t="s">
        <v>152</v>
      </c>
      <c r="B99" s="63">
        <v>1</v>
      </c>
      <c r="C99" s="12" t="s">
        <v>11</v>
      </c>
      <c r="D99" s="13">
        <f aca="true" t="shared" si="29" ref="D99:D104">SUM(E99:H99)</f>
        <v>15</v>
      </c>
      <c r="E99" s="13">
        <v>15</v>
      </c>
      <c r="F99" s="13"/>
      <c r="G99" s="13"/>
      <c r="H99" s="58"/>
      <c r="I99" s="40">
        <f aca="true" t="shared" si="30" ref="I99:I104">ROUNDUP(E99/15,0)</f>
        <v>1</v>
      </c>
      <c r="J99" s="40">
        <f aca="true" t="shared" si="31" ref="J99:J104">ROUNDUP((F99+G99+H99)/15,0)</f>
        <v>0</v>
      </c>
    </row>
    <row r="100" spans="1:10" ht="12.75">
      <c r="A100" s="62" t="s">
        <v>153</v>
      </c>
      <c r="B100" s="63">
        <v>1</v>
      </c>
      <c r="C100" s="12" t="s">
        <v>11</v>
      </c>
      <c r="D100" s="13">
        <f t="shared" si="29"/>
        <v>15</v>
      </c>
      <c r="E100" s="13">
        <v>15</v>
      </c>
      <c r="F100" s="13"/>
      <c r="G100" s="40"/>
      <c r="H100" s="58"/>
      <c r="I100" s="40">
        <f t="shared" si="30"/>
        <v>1</v>
      </c>
      <c r="J100" s="40">
        <f t="shared" si="31"/>
        <v>0</v>
      </c>
    </row>
    <row r="101" spans="1:10" ht="12.75">
      <c r="A101" s="62" t="s">
        <v>154</v>
      </c>
      <c r="B101" s="63">
        <v>1</v>
      </c>
      <c r="C101" s="12" t="s">
        <v>11</v>
      </c>
      <c r="D101" s="13">
        <f t="shared" si="29"/>
        <v>15</v>
      </c>
      <c r="E101" s="13">
        <v>15</v>
      </c>
      <c r="F101" s="61"/>
      <c r="G101" s="41"/>
      <c r="H101" s="41"/>
      <c r="I101" s="41">
        <f t="shared" si="30"/>
        <v>1</v>
      </c>
      <c r="J101" s="41">
        <f t="shared" si="31"/>
        <v>0</v>
      </c>
    </row>
    <row r="102" spans="1:10" ht="12.75">
      <c r="A102" s="62" t="s">
        <v>155</v>
      </c>
      <c r="B102" s="63">
        <v>1</v>
      </c>
      <c r="C102" s="12" t="s">
        <v>11</v>
      </c>
      <c r="D102" s="13">
        <f t="shared" si="29"/>
        <v>15</v>
      </c>
      <c r="E102" s="13">
        <v>15</v>
      </c>
      <c r="F102" s="61"/>
      <c r="G102" s="41"/>
      <c r="H102" s="41"/>
      <c r="I102" s="41">
        <f t="shared" si="30"/>
        <v>1</v>
      </c>
      <c r="J102" s="41">
        <f t="shared" si="31"/>
        <v>0</v>
      </c>
    </row>
    <row r="103" spans="1:10" ht="12.75">
      <c r="A103" s="62" t="s">
        <v>156</v>
      </c>
      <c r="B103" s="63">
        <v>1</v>
      </c>
      <c r="C103" s="12" t="s">
        <v>11</v>
      </c>
      <c r="D103" s="13">
        <f t="shared" si="29"/>
        <v>15</v>
      </c>
      <c r="E103" s="13">
        <v>15</v>
      </c>
      <c r="F103" s="40"/>
      <c r="G103" s="40"/>
      <c r="H103" s="58"/>
      <c r="I103" s="40">
        <f t="shared" si="30"/>
        <v>1</v>
      </c>
      <c r="J103" s="40">
        <f t="shared" si="31"/>
        <v>0</v>
      </c>
    </row>
    <row r="104" spans="1:10" ht="12.75">
      <c r="A104" s="62" t="s">
        <v>157</v>
      </c>
      <c r="B104" s="63">
        <v>1</v>
      </c>
      <c r="C104" s="12" t="s">
        <v>11</v>
      </c>
      <c r="D104" s="13">
        <f t="shared" si="29"/>
        <v>15</v>
      </c>
      <c r="E104" s="61">
        <v>15</v>
      </c>
      <c r="F104" s="41"/>
      <c r="G104" s="41"/>
      <c r="H104" s="41"/>
      <c r="I104" s="41">
        <f t="shared" si="30"/>
        <v>1</v>
      </c>
      <c r="J104" s="41">
        <f t="shared" si="31"/>
        <v>0</v>
      </c>
    </row>
    <row r="105" spans="1:10" ht="13.5">
      <c r="A105" s="153" t="s">
        <v>162</v>
      </c>
      <c r="B105" s="154"/>
      <c r="C105" s="154"/>
      <c r="D105" s="154"/>
      <c r="E105" s="154"/>
      <c r="F105" s="154"/>
      <c r="G105" s="154"/>
      <c r="H105" s="154"/>
      <c r="I105" s="154"/>
      <c r="J105" s="155"/>
    </row>
    <row r="106" spans="1:10" ht="12.75">
      <c r="A106" s="62" t="s">
        <v>159</v>
      </c>
      <c r="B106" s="63">
        <v>2</v>
      </c>
      <c r="C106" s="12" t="s">
        <v>11</v>
      </c>
      <c r="D106" s="13">
        <f>SUM(E106:H106)</f>
        <v>15</v>
      </c>
      <c r="E106" s="13">
        <v>15</v>
      </c>
      <c r="F106" s="13"/>
      <c r="G106" s="40"/>
      <c r="H106" s="58"/>
      <c r="I106" s="40">
        <f>ROUNDUP(E106/15,0)</f>
        <v>1</v>
      </c>
      <c r="J106" s="40">
        <f>ROUNDUP((F106+G106+H106)/15,0)</f>
        <v>0</v>
      </c>
    </row>
    <row r="107" spans="1:10" ht="12.75">
      <c r="A107" s="62" t="s">
        <v>160</v>
      </c>
      <c r="B107" s="63">
        <v>2</v>
      </c>
      <c r="C107" s="12" t="s">
        <v>11</v>
      </c>
      <c r="D107" s="13">
        <f>SUM(E107:H107)</f>
        <v>15</v>
      </c>
      <c r="E107" s="13">
        <v>15</v>
      </c>
      <c r="F107" s="61"/>
      <c r="G107" s="41"/>
      <c r="H107" s="41"/>
      <c r="I107" s="41">
        <f>ROUNDUP(E107/15,0)</f>
        <v>1</v>
      </c>
      <c r="J107" s="41">
        <f>ROUNDUP((F107+G107+H107)/15,0)</f>
        <v>0</v>
      </c>
    </row>
    <row r="108" spans="1:10" ht="12.75">
      <c r="A108" s="134"/>
      <c r="B108" s="135"/>
      <c r="C108" s="136"/>
      <c r="D108" s="136"/>
      <c r="E108" s="137"/>
      <c r="F108" s="138"/>
      <c r="G108" s="138"/>
      <c r="H108" s="136"/>
      <c r="I108" s="137"/>
      <c r="J108" s="139"/>
    </row>
    <row r="109" spans="1:10" ht="13.5">
      <c r="A109" s="142" t="s">
        <v>116</v>
      </c>
      <c r="B109" s="143"/>
      <c r="C109" s="143"/>
      <c r="D109" s="143"/>
      <c r="E109" s="143"/>
      <c r="F109" s="143"/>
      <c r="G109" s="143"/>
      <c r="H109" s="143"/>
      <c r="I109" s="143"/>
      <c r="J109" s="144"/>
    </row>
    <row r="110" spans="1:10" ht="12.75">
      <c r="A110" s="62" t="s">
        <v>106</v>
      </c>
      <c r="B110" s="63">
        <v>2</v>
      </c>
      <c r="C110" s="12" t="s">
        <v>11</v>
      </c>
      <c r="D110" s="13">
        <f aca="true" t="shared" si="32" ref="D110:D118">SUM(E110:H110)</f>
        <v>14</v>
      </c>
      <c r="E110" s="13">
        <v>14</v>
      </c>
      <c r="F110" s="13"/>
      <c r="G110" s="13"/>
      <c r="H110" s="13"/>
      <c r="I110" s="13">
        <f aca="true" t="shared" si="33" ref="I110:I122">ROUNDUP(E110/7,0)</f>
        <v>2</v>
      </c>
      <c r="J110" s="13">
        <f aca="true" t="shared" si="34" ref="J110:J122">ROUNDUP((F110+G110+H110)/7,0)</f>
        <v>0</v>
      </c>
    </row>
    <row r="111" spans="1:10" ht="12.75">
      <c r="A111" s="62" t="s">
        <v>107</v>
      </c>
      <c r="B111" s="63">
        <v>2</v>
      </c>
      <c r="C111" s="12" t="s">
        <v>11</v>
      </c>
      <c r="D111" s="13">
        <f t="shared" si="32"/>
        <v>14</v>
      </c>
      <c r="E111" s="13">
        <v>14</v>
      </c>
      <c r="F111" s="13"/>
      <c r="G111" s="13"/>
      <c r="H111" s="13"/>
      <c r="I111" s="13">
        <f t="shared" si="33"/>
        <v>2</v>
      </c>
      <c r="J111" s="13">
        <f t="shared" si="34"/>
        <v>0</v>
      </c>
    </row>
    <row r="112" spans="1:10" ht="12.75">
      <c r="A112" s="62" t="s">
        <v>108</v>
      </c>
      <c r="B112" s="63">
        <v>2</v>
      </c>
      <c r="C112" s="12" t="s">
        <v>11</v>
      </c>
      <c r="D112" s="13">
        <f t="shared" si="32"/>
        <v>14</v>
      </c>
      <c r="E112" s="13">
        <v>14</v>
      </c>
      <c r="F112" s="13"/>
      <c r="G112" s="13"/>
      <c r="H112" s="13"/>
      <c r="I112" s="13">
        <f t="shared" si="33"/>
        <v>2</v>
      </c>
      <c r="J112" s="13">
        <f t="shared" si="34"/>
        <v>0</v>
      </c>
    </row>
    <row r="113" spans="1:10" ht="12.75">
      <c r="A113" s="62" t="s">
        <v>109</v>
      </c>
      <c r="B113" s="63">
        <v>2</v>
      </c>
      <c r="C113" s="12" t="s">
        <v>11</v>
      </c>
      <c r="D113" s="13">
        <f t="shared" si="32"/>
        <v>14</v>
      </c>
      <c r="E113" s="13">
        <v>14</v>
      </c>
      <c r="F113" s="13"/>
      <c r="G113" s="13"/>
      <c r="H113" s="13"/>
      <c r="I113" s="13">
        <f t="shared" si="33"/>
        <v>2</v>
      </c>
      <c r="J113" s="13">
        <f t="shared" si="34"/>
        <v>0</v>
      </c>
    </row>
    <row r="114" spans="1:10" ht="12.75">
      <c r="A114" s="79" t="s">
        <v>110</v>
      </c>
      <c r="B114" s="63">
        <v>2</v>
      </c>
      <c r="C114" s="12" t="s">
        <v>11</v>
      </c>
      <c r="D114" s="13">
        <f t="shared" si="32"/>
        <v>14</v>
      </c>
      <c r="E114" s="13">
        <v>14</v>
      </c>
      <c r="F114" s="13"/>
      <c r="G114" s="13"/>
      <c r="H114" s="13"/>
      <c r="I114" s="13">
        <f t="shared" si="33"/>
        <v>2</v>
      </c>
      <c r="J114" s="13">
        <f t="shared" si="34"/>
        <v>0</v>
      </c>
    </row>
    <row r="115" spans="1:10" ht="12.75">
      <c r="A115" s="66" t="s">
        <v>111</v>
      </c>
      <c r="B115" s="63">
        <v>2</v>
      </c>
      <c r="C115" s="12" t="s">
        <v>11</v>
      </c>
      <c r="D115" s="13">
        <f t="shared" si="32"/>
        <v>14</v>
      </c>
      <c r="E115" s="13">
        <v>14</v>
      </c>
      <c r="F115" s="13"/>
      <c r="G115" s="13"/>
      <c r="H115" s="13"/>
      <c r="I115" s="13">
        <f t="shared" si="33"/>
        <v>2</v>
      </c>
      <c r="J115" s="13">
        <f t="shared" si="34"/>
        <v>0</v>
      </c>
    </row>
    <row r="116" spans="1:10" ht="12.75">
      <c r="A116" s="71" t="s">
        <v>112</v>
      </c>
      <c r="B116" s="63">
        <v>2</v>
      </c>
      <c r="C116" s="12" t="s">
        <v>11</v>
      </c>
      <c r="D116" s="13">
        <f t="shared" si="32"/>
        <v>14</v>
      </c>
      <c r="E116" s="13">
        <v>14</v>
      </c>
      <c r="F116" s="13"/>
      <c r="G116" s="13"/>
      <c r="H116" s="13"/>
      <c r="I116" s="13">
        <f t="shared" si="33"/>
        <v>2</v>
      </c>
      <c r="J116" s="13">
        <f t="shared" si="34"/>
        <v>0</v>
      </c>
    </row>
    <row r="117" spans="1:10" ht="12.75">
      <c r="A117" s="94" t="s">
        <v>113</v>
      </c>
      <c r="B117" s="63">
        <v>2</v>
      </c>
      <c r="C117" s="12" t="s">
        <v>11</v>
      </c>
      <c r="D117" s="13">
        <f t="shared" si="32"/>
        <v>14</v>
      </c>
      <c r="E117" s="13">
        <v>14</v>
      </c>
      <c r="F117" s="13"/>
      <c r="G117" s="13"/>
      <c r="H117" s="13"/>
      <c r="I117" s="13">
        <f t="shared" si="33"/>
        <v>2</v>
      </c>
      <c r="J117" s="13">
        <f t="shared" si="34"/>
        <v>0</v>
      </c>
    </row>
    <row r="118" spans="1:10" ht="12.75">
      <c r="A118" s="71" t="s">
        <v>114</v>
      </c>
      <c r="B118" s="63">
        <v>2</v>
      </c>
      <c r="C118" s="12" t="s">
        <v>11</v>
      </c>
      <c r="D118" s="13">
        <f t="shared" si="32"/>
        <v>14</v>
      </c>
      <c r="E118" s="13">
        <v>14</v>
      </c>
      <c r="F118" s="13"/>
      <c r="G118" s="13"/>
      <c r="H118" s="13"/>
      <c r="I118" s="13">
        <f t="shared" si="33"/>
        <v>2</v>
      </c>
      <c r="J118" s="13">
        <f t="shared" si="34"/>
        <v>0</v>
      </c>
    </row>
    <row r="119" spans="1:10" ht="12.75">
      <c r="A119" s="66" t="s">
        <v>127</v>
      </c>
      <c r="B119" s="63">
        <v>2</v>
      </c>
      <c r="C119" s="12" t="s">
        <v>11</v>
      </c>
      <c r="D119" s="13">
        <v>14</v>
      </c>
      <c r="E119" s="13">
        <v>14</v>
      </c>
      <c r="F119" s="13"/>
      <c r="G119" s="13"/>
      <c r="H119" s="13"/>
      <c r="I119" s="13">
        <f t="shared" si="33"/>
        <v>2</v>
      </c>
      <c r="J119" s="13">
        <f t="shared" si="34"/>
        <v>0</v>
      </c>
    </row>
    <row r="120" spans="1:10" ht="12.75">
      <c r="A120" s="71" t="s">
        <v>128</v>
      </c>
      <c r="B120" s="63">
        <v>2</v>
      </c>
      <c r="C120" s="12" t="s">
        <v>11</v>
      </c>
      <c r="D120" s="13">
        <f>SUM(E120:H120)</f>
        <v>14</v>
      </c>
      <c r="E120" s="13">
        <v>14</v>
      </c>
      <c r="F120" s="13"/>
      <c r="G120" s="13"/>
      <c r="H120" s="13"/>
      <c r="I120" s="13">
        <f t="shared" si="33"/>
        <v>2</v>
      </c>
      <c r="J120" s="13">
        <f t="shared" si="34"/>
        <v>0</v>
      </c>
    </row>
    <row r="121" spans="1:10" ht="12.75">
      <c r="A121" s="71" t="s">
        <v>129</v>
      </c>
      <c r="B121" s="63">
        <v>2</v>
      </c>
      <c r="C121" s="12" t="s">
        <v>11</v>
      </c>
      <c r="D121" s="13">
        <f>SUM(E121:H121)</f>
        <v>14</v>
      </c>
      <c r="E121" s="13">
        <v>14</v>
      </c>
      <c r="F121" s="13"/>
      <c r="G121" s="13"/>
      <c r="H121" s="13"/>
      <c r="I121" s="13">
        <f t="shared" si="33"/>
        <v>2</v>
      </c>
      <c r="J121" s="13">
        <f t="shared" si="34"/>
        <v>0</v>
      </c>
    </row>
    <row r="122" spans="1:10" s="95" customFormat="1" ht="12.75">
      <c r="A122" s="71" t="s">
        <v>134</v>
      </c>
      <c r="B122" s="63">
        <v>2</v>
      </c>
      <c r="C122" s="12" t="s">
        <v>11</v>
      </c>
      <c r="D122" s="13">
        <f>SUM(E122:H122)</f>
        <v>14</v>
      </c>
      <c r="E122" s="13">
        <v>14</v>
      </c>
      <c r="F122" s="13"/>
      <c r="G122" s="13"/>
      <c r="H122" s="13"/>
      <c r="I122" s="13">
        <f t="shared" si="33"/>
        <v>2</v>
      </c>
      <c r="J122" s="13">
        <f t="shared" si="34"/>
        <v>0</v>
      </c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ht="12.75">
      <c r="J127" s="5"/>
    </row>
    <row r="128" ht="12.75">
      <c r="J128" s="5"/>
    </row>
    <row r="129" ht="12.75">
      <c r="J129" s="5"/>
    </row>
    <row r="130" ht="12.75">
      <c r="J130" s="5"/>
    </row>
    <row r="131" ht="12.75">
      <c r="J131" s="5"/>
    </row>
    <row r="132" ht="12.75">
      <c r="J132" s="5"/>
    </row>
    <row r="133" ht="12.75">
      <c r="J133" s="5"/>
    </row>
    <row r="134" ht="12.75">
      <c r="J134" s="5"/>
    </row>
    <row r="135" ht="12.75">
      <c r="J135" s="5"/>
    </row>
    <row r="136" ht="12.75">
      <c r="J136" s="5"/>
    </row>
    <row r="137" ht="12.75">
      <c r="J137" s="5"/>
    </row>
    <row r="138" ht="12.75">
      <c r="J138" s="5"/>
    </row>
    <row r="139" ht="12.75">
      <c r="J139" s="5"/>
    </row>
    <row r="140" ht="12.75">
      <c r="J140" s="5"/>
    </row>
    <row r="141" ht="12.75">
      <c r="J141" s="5"/>
    </row>
    <row r="142" ht="12.75">
      <c r="J142" s="5"/>
    </row>
    <row r="143" ht="12.75">
      <c r="J143" s="5"/>
    </row>
    <row r="144" ht="12.75">
      <c r="J144" s="5"/>
    </row>
    <row r="145" ht="12.75">
      <c r="J145" s="5"/>
    </row>
    <row r="146" ht="12.75">
      <c r="J146" s="5"/>
    </row>
    <row r="147" ht="12.75">
      <c r="J147" s="5"/>
    </row>
    <row r="148" ht="12.75">
      <c r="J148" s="5"/>
    </row>
    <row r="149" ht="12.75">
      <c r="J149" s="5"/>
    </row>
    <row r="150" ht="12.75">
      <c r="J150" s="5"/>
    </row>
    <row r="151" ht="12.75">
      <c r="J151" s="5"/>
    </row>
    <row r="152" ht="12.75">
      <c r="J152" s="5"/>
    </row>
    <row r="153" ht="12.75">
      <c r="J153" s="5"/>
    </row>
    <row r="154" ht="12.75">
      <c r="J154" s="5"/>
    </row>
    <row r="155" ht="12.75">
      <c r="J155" s="5"/>
    </row>
    <row r="156" ht="12.75">
      <c r="J156" s="5"/>
    </row>
    <row r="157" ht="12.75">
      <c r="J157" s="5"/>
    </row>
    <row r="158" ht="12.75">
      <c r="J158" s="5"/>
    </row>
    <row r="159" ht="12.75">
      <c r="J159" s="5"/>
    </row>
    <row r="160" ht="12.75">
      <c r="J160" s="5"/>
    </row>
    <row r="161" ht="12.75">
      <c r="J161" s="5"/>
    </row>
    <row r="162" ht="12.75">
      <c r="J162" s="5"/>
    </row>
    <row r="163" ht="12.75">
      <c r="J163" s="5"/>
    </row>
    <row r="164" ht="12.75">
      <c r="J164" s="5"/>
    </row>
    <row r="165" ht="12.75">
      <c r="J165" s="5"/>
    </row>
    <row r="166" ht="12.75">
      <c r="J166" s="5"/>
    </row>
    <row r="167" ht="12.75">
      <c r="J167" s="5"/>
    </row>
    <row r="168" ht="12.75">
      <c r="J168" s="5"/>
    </row>
    <row r="169" ht="12.75">
      <c r="J169" s="5"/>
    </row>
    <row r="170" ht="12.75">
      <c r="J170" s="5"/>
    </row>
    <row r="171" ht="12.75">
      <c r="J171" s="5"/>
    </row>
    <row r="172" ht="12.75">
      <c r="J172" s="5"/>
    </row>
    <row r="173" ht="12.75">
      <c r="J173" s="5"/>
    </row>
    <row r="174" ht="12.75">
      <c r="J174" s="5"/>
    </row>
    <row r="175" ht="12.75">
      <c r="J175" s="5"/>
    </row>
    <row r="176" ht="12.75">
      <c r="J176" s="5"/>
    </row>
    <row r="177" ht="12.75">
      <c r="J177" s="5"/>
    </row>
    <row r="178" ht="12.75">
      <c r="J178" s="5"/>
    </row>
    <row r="179" ht="12.75">
      <c r="J179" s="5"/>
    </row>
    <row r="180" ht="12.75">
      <c r="J180" s="5"/>
    </row>
    <row r="181" ht="12.75">
      <c r="J181" s="5"/>
    </row>
    <row r="182" ht="12.75">
      <c r="J182" s="5"/>
    </row>
    <row r="183" ht="12.75">
      <c r="J183" s="5"/>
    </row>
    <row r="184" ht="12.75">
      <c r="J184" s="5"/>
    </row>
    <row r="185" ht="12.75">
      <c r="J185" s="5"/>
    </row>
    <row r="186" ht="12.75">
      <c r="J186" s="5"/>
    </row>
    <row r="187" ht="12.75">
      <c r="J187" s="5"/>
    </row>
    <row r="188" ht="12.75">
      <c r="J188" s="5"/>
    </row>
    <row r="189" ht="12.75">
      <c r="J189" s="5"/>
    </row>
    <row r="190" ht="12.75">
      <c r="J190" s="5"/>
    </row>
    <row r="191" ht="12.75">
      <c r="J191" s="5"/>
    </row>
    <row r="192" ht="12.75">
      <c r="J192" s="5"/>
    </row>
    <row r="193" ht="12.75">
      <c r="J193" s="5"/>
    </row>
    <row r="194" ht="12.75">
      <c r="J194" s="5"/>
    </row>
    <row r="195" ht="12.75">
      <c r="J195" s="5"/>
    </row>
    <row r="196" ht="12.75">
      <c r="J196" s="5"/>
    </row>
    <row r="197" ht="12.75">
      <c r="J197" s="5"/>
    </row>
    <row r="198" ht="12.75">
      <c r="J198" s="5"/>
    </row>
    <row r="199" ht="12.75">
      <c r="J199" s="5"/>
    </row>
    <row r="200" ht="12.75">
      <c r="J200" s="5"/>
    </row>
    <row r="201" ht="12.75">
      <c r="J201" s="5"/>
    </row>
    <row r="202" ht="12.75">
      <c r="J202" s="5"/>
    </row>
    <row r="203" ht="12.75">
      <c r="J203" s="5"/>
    </row>
    <row r="204" ht="12.75">
      <c r="J204" s="5"/>
    </row>
    <row r="205" ht="12.75">
      <c r="J205" s="5"/>
    </row>
    <row r="206" ht="12.75">
      <c r="J206" s="5"/>
    </row>
    <row r="207" ht="12.75">
      <c r="J207" s="5"/>
    </row>
    <row r="208" ht="12.75">
      <c r="J208" s="5"/>
    </row>
    <row r="209" ht="12.75">
      <c r="J209" s="5"/>
    </row>
    <row r="210" ht="12.75">
      <c r="J210" s="5"/>
    </row>
    <row r="211" ht="12.75">
      <c r="J211" s="5"/>
    </row>
    <row r="212" ht="12.75">
      <c r="J212" s="5"/>
    </row>
    <row r="213" ht="12.75">
      <c r="J213" s="5"/>
    </row>
    <row r="214" ht="12.75">
      <c r="J214" s="5"/>
    </row>
    <row r="215" ht="12.75">
      <c r="J215" s="5"/>
    </row>
    <row r="216" ht="12.75">
      <c r="J216" s="5"/>
    </row>
    <row r="217" ht="12.75">
      <c r="J217" s="5"/>
    </row>
    <row r="218" ht="12.75">
      <c r="J218" s="5"/>
    </row>
    <row r="219" ht="12.75">
      <c r="J219" s="5"/>
    </row>
    <row r="220" ht="12.75">
      <c r="J220" s="5"/>
    </row>
    <row r="221" ht="12.75">
      <c r="J221" s="5"/>
    </row>
    <row r="222" ht="12.75">
      <c r="J222" s="5"/>
    </row>
    <row r="223" ht="12.75">
      <c r="J223" s="5"/>
    </row>
    <row r="224" ht="12.75">
      <c r="J224" s="5"/>
    </row>
    <row r="225" ht="12.75">
      <c r="J225" s="5"/>
    </row>
  </sheetData>
  <sheetProtection/>
  <mergeCells count="14">
    <mergeCell ref="A1:J1"/>
    <mergeCell ref="A2:J2"/>
    <mergeCell ref="A46:J46"/>
    <mergeCell ref="A54:J54"/>
    <mergeCell ref="I40:J40"/>
    <mergeCell ref="A109:J109"/>
    <mergeCell ref="A77:J77"/>
    <mergeCell ref="A98:J98"/>
    <mergeCell ref="A105:J105"/>
    <mergeCell ref="A95:J95"/>
    <mergeCell ref="A5:J5"/>
    <mergeCell ref="A65:J65"/>
    <mergeCell ref="A91:J91"/>
    <mergeCell ref="A92:J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1" r:id="rId1"/>
  <rowBreaks count="2" manualBreakCount="2">
    <brk id="41" max="9" man="1"/>
    <brk id="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marta.czyzykiewicz</cp:lastModifiedBy>
  <cp:lastPrinted>2015-04-14T12:27:36Z</cp:lastPrinted>
  <dcterms:created xsi:type="dcterms:W3CDTF">2013-01-21T11:52:24Z</dcterms:created>
  <dcterms:modified xsi:type="dcterms:W3CDTF">2015-05-19T09:40:44Z</dcterms:modified>
  <cp:category/>
  <cp:version/>
  <cp:contentType/>
  <cp:contentStatus/>
</cp:coreProperties>
</file>