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atki 2019-2020\IRIL\"/>
    </mc:Choice>
  </mc:AlternateContent>
  <xr:revisionPtr revIDLastSave="0" documentId="8_{E7DE651C-831A-4322-A434-E1843A9A383F}" xr6:coauthVersionLast="36" xr6:coauthVersionMax="36" xr10:uidLastSave="{00000000-0000-0000-0000-000000000000}"/>
  <bookViews>
    <workbookView xWindow="0" yWindow="0" windowWidth="24000" windowHeight="9525" xr2:uid="{6A38EBDF-BBF1-41D4-AF33-3A063C79A5C5}"/>
  </bookViews>
  <sheets>
    <sheet name="TMiE II st. nie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" i="1" l="1"/>
  <c r="J6" i="1"/>
  <c r="I7" i="1"/>
  <c r="J7" i="1"/>
  <c r="J14" i="1" s="1"/>
  <c r="I8" i="1"/>
  <c r="J8" i="1"/>
  <c r="I9" i="1"/>
  <c r="J9" i="1"/>
  <c r="I10" i="1"/>
  <c r="J10" i="1"/>
  <c r="I11" i="1"/>
  <c r="J11" i="1"/>
  <c r="I12" i="1"/>
  <c r="J12" i="1"/>
  <c r="I13" i="1"/>
  <c r="J13" i="1"/>
  <c r="B14" i="1"/>
  <c r="C14" i="1"/>
  <c r="D14" i="1"/>
  <c r="E14" i="1"/>
  <c r="F14" i="1"/>
  <c r="G14" i="1"/>
  <c r="H14" i="1"/>
  <c r="I14" i="1"/>
  <c r="I16" i="1"/>
  <c r="I22" i="1" s="1"/>
  <c r="J16" i="1"/>
  <c r="I17" i="1"/>
  <c r="J17" i="1"/>
  <c r="I18" i="1"/>
  <c r="J18" i="1"/>
  <c r="I19" i="1"/>
  <c r="J19" i="1"/>
  <c r="I20" i="1"/>
  <c r="J20" i="1"/>
  <c r="I21" i="1"/>
  <c r="J21" i="1"/>
  <c r="B22" i="1"/>
  <c r="C22" i="1"/>
  <c r="D22" i="1"/>
  <c r="D39" i="1" s="1"/>
  <c r="E22" i="1"/>
  <c r="F22" i="1"/>
  <c r="G22" i="1"/>
  <c r="H22" i="1"/>
  <c r="H39" i="1" s="1"/>
  <c r="H40" i="1" s="1"/>
  <c r="J22" i="1"/>
  <c r="I24" i="1"/>
  <c r="J24" i="1"/>
  <c r="J31" i="1" s="1"/>
  <c r="I25" i="1"/>
  <c r="J25" i="1"/>
  <c r="I26" i="1"/>
  <c r="J26" i="1"/>
  <c r="I27" i="1"/>
  <c r="J27" i="1"/>
  <c r="I28" i="1"/>
  <c r="J28" i="1"/>
  <c r="I29" i="1"/>
  <c r="J29" i="1"/>
  <c r="I30" i="1"/>
  <c r="J30" i="1"/>
  <c r="B31" i="1"/>
  <c r="C31" i="1"/>
  <c r="D31" i="1"/>
  <c r="E31" i="1"/>
  <c r="F31" i="1"/>
  <c r="G31" i="1"/>
  <c r="H31" i="1"/>
  <c r="I31" i="1"/>
  <c r="I33" i="1"/>
  <c r="I38" i="1" s="1"/>
  <c r="J33" i="1"/>
  <c r="I34" i="1"/>
  <c r="J34" i="1"/>
  <c r="I35" i="1"/>
  <c r="J35" i="1"/>
  <c r="I36" i="1"/>
  <c r="J36" i="1"/>
  <c r="I37" i="1"/>
  <c r="J37" i="1"/>
  <c r="B38" i="1"/>
  <c r="B39" i="1" s="1"/>
  <c r="C38" i="1"/>
  <c r="D38" i="1"/>
  <c r="E38" i="1"/>
  <c r="F38" i="1"/>
  <c r="F39" i="1" s="1"/>
  <c r="G38" i="1"/>
  <c r="H38" i="1"/>
  <c r="J38" i="1"/>
  <c r="C39" i="1"/>
  <c r="E39" i="1"/>
  <c r="G39" i="1"/>
  <c r="G40" i="1" s="1"/>
  <c r="E40" i="1" l="1"/>
  <c r="F40" i="1"/>
</calcChain>
</file>

<file path=xl/sharedStrings.xml><?xml version="1.0" encoding="utf-8"?>
<sst xmlns="http://schemas.openxmlformats.org/spreadsheetml/2006/main" count="74" uniqueCount="47">
  <si>
    <t>Udział procentowy [%]</t>
  </si>
  <si>
    <t>Ogółem godzin w semestrach 1 - 4</t>
  </si>
  <si>
    <t xml:space="preserve">Σ   </t>
  </si>
  <si>
    <t>e</t>
  </si>
  <si>
    <t>Praca magisterska i egzamin dyplomowy</t>
  </si>
  <si>
    <t>z</t>
  </si>
  <si>
    <t>Seminarium dyplomowe 2</t>
  </si>
  <si>
    <t>Zarządzanie przedsiębiorstwem  produkcyjnym</t>
  </si>
  <si>
    <t>Fizyka współczesna</t>
  </si>
  <si>
    <t>Przedmiot do wyboru - blok c</t>
  </si>
  <si>
    <t>SEMESTR IV - 5 zjazdów</t>
  </si>
  <si>
    <t>Seminarium dyplomowe 1</t>
  </si>
  <si>
    <t>Potrzeby energetyczne maszyn i urządzeń rolniczych</t>
  </si>
  <si>
    <t xml:space="preserve">Standardy badań pojazdów </t>
  </si>
  <si>
    <t xml:space="preserve">Komputerowe projektowanie pojazdów </t>
  </si>
  <si>
    <t>Ocena i wycena pojazdów rolniczych</t>
  </si>
  <si>
    <t>Infrastruktura energetyczna</t>
  </si>
  <si>
    <t>Przedmiot humanistyczny/społeczny 3: Prawo energetyczne</t>
  </si>
  <si>
    <t>SEMESTR III - 7 zjazdów</t>
  </si>
  <si>
    <t xml:space="preserve">Infrastruktura komunikacyjna </t>
  </si>
  <si>
    <r>
      <t xml:space="preserve">Przedmiot humanistyczny/społeczny 2 </t>
    </r>
    <r>
      <rPr>
        <sz val="9"/>
        <color rgb="FF222222"/>
        <rFont val="Arial Narrow"/>
        <family val="2"/>
        <charset val="238"/>
      </rPr>
      <t>(Etyczne uwarunkowania produkcji żywności, Lublin miasto w którym studiuję, Marketing)</t>
    </r>
  </si>
  <si>
    <t>Diagnostyka pojazdów</t>
  </si>
  <si>
    <t xml:space="preserve">Systemy recyklingu pojazdów i maszyn </t>
  </si>
  <si>
    <t>Przedmiot do wyboru - blok b</t>
  </si>
  <si>
    <t>Analiza danych</t>
  </si>
  <si>
    <t>SEMESTR II - 8 zjazdów</t>
  </si>
  <si>
    <t xml:space="preserve">Przedmiot humanistyczny/społeczny 1: Systemy zarządzania i zapewnienia jakości </t>
  </si>
  <si>
    <t>Planowanie infrastruktury technicznej obszarów wiejskich</t>
  </si>
  <si>
    <t>Projektowanie systemów technicznych</t>
  </si>
  <si>
    <t xml:space="preserve">Inżynieria wybranych działów produkcji </t>
  </si>
  <si>
    <t>Systemy informatyczne</t>
  </si>
  <si>
    <t>Matematyka ze statystyką</t>
  </si>
  <si>
    <t>Przedmiot do wyboru - blok a</t>
  </si>
  <si>
    <t xml:space="preserve">Język obcy </t>
  </si>
  <si>
    <t>SEMESTR I  - 10 zjazdów</t>
  </si>
  <si>
    <t>Ćwiczeń na jeden zjazd</t>
  </si>
  <si>
    <t>Wykładów na jeden zjazd</t>
  </si>
  <si>
    <t>Ćw. ter.</t>
  </si>
  <si>
    <t>Ćw. lab.</t>
  </si>
  <si>
    <t>Ćw. aud.</t>
  </si>
  <si>
    <t>Wykłady</t>
  </si>
  <si>
    <t>Godziny ogółem</t>
  </si>
  <si>
    <t>Forma zal.</t>
  </si>
  <si>
    <t>ECTS</t>
  </si>
  <si>
    <t>Przedmiot</t>
  </si>
  <si>
    <t>Kierunek inżynieria rolnicza i leśna, specjalność technika motoryzacyjna i energetyka, studia niestacjonarne drugiego
stopnia. Rok akademicki 2019/2020, zatwierdzony uchwałą Rady Wydziału dn. 26.04.2019, obowiązuje w semestrze I-IV</t>
  </si>
  <si>
    <t>WYDZIAŁ INŻYNIERII PRODUKCJI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</si>
</sst>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&quot; zł&quot;_-;\-* #,##0.00&quot; zł&quot;_-;_-* \-??&quot; zł&quot;_-;_-@_-"/>
  </numFmts>
  <fonts count="14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Narrow"/>
      <family val="2"/>
      <charset val="238"/>
    </font>
    <font>
      <b/>
      <sz val="11"/>
      <name val="Arial CE"/>
      <family val="2"/>
      <charset val="238"/>
    </font>
    <font>
      <b/>
      <sz val="11"/>
      <name val="Czcionka tekstu podstawowego"/>
      <family val="2"/>
      <charset val="238"/>
    </font>
    <font>
      <sz val="11"/>
      <color rgb="FF222222"/>
      <name val="Arial Narrow"/>
      <family val="2"/>
      <charset val="238"/>
    </font>
    <font>
      <sz val="9"/>
      <color rgb="FF222222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0" fontId="1" fillId="0" borderId="0"/>
    <xf numFmtId="165" fontId="12" fillId="0" borderId="0"/>
  </cellStyleXfs>
  <cellXfs count="68">
    <xf numFmtId="0" fontId="0" fillId="0" borderId="0" xfId="0"/>
    <xf numFmtId="0" fontId="1" fillId="2" borderId="0" xfId="1" applyFont="1" applyFill="1"/>
    <xf numFmtId="0" fontId="2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" fontId="2" fillId="2" borderId="0" xfId="1" applyNumberFormat="1" applyFont="1" applyFill="1" applyBorder="1" applyAlignment="1">
      <alignment horizontal="center" vertical="center"/>
    </xf>
    <xf numFmtId="1" fontId="4" fillId="2" borderId="0" xfId="1" applyNumberFormat="1" applyFont="1" applyFill="1" applyBorder="1" applyAlignment="1">
      <alignment horizontal="center" vertical="center"/>
    </xf>
    <xf numFmtId="1" fontId="5" fillId="2" borderId="0" xfId="1" applyNumberFormat="1" applyFont="1" applyFill="1" applyBorder="1" applyAlignment="1">
      <alignment vertical="center"/>
    </xf>
    <xf numFmtId="1" fontId="4" fillId="2" borderId="3" xfId="1" applyNumberFormat="1" applyFont="1" applyFill="1" applyBorder="1" applyAlignment="1">
      <alignment horizontal="left" vertical="center"/>
    </xf>
    <xf numFmtId="1" fontId="6" fillId="2" borderId="4" xfId="1" applyNumberFormat="1" applyFont="1" applyFill="1" applyBorder="1" applyAlignment="1">
      <alignment horizontal="center" vertical="center"/>
    </xf>
    <xf numFmtId="1" fontId="6" fillId="2" borderId="0" xfId="1" applyNumberFormat="1" applyFont="1" applyFill="1" applyBorder="1" applyAlignment="1">
      <alignment horizontal="center" vertical="center"/>
    </xf>
    <xf numFmtId="1" fontId="2" fillId="2" borderId="3" xfId="1" applyNumberFormat="1" applyFont="1" applyFill="1" applyBorder="1" applyAlignment="1">
      <alignment horizontal="center" vertical="center"/>
    </xf>
    <xf numFmtId="1" fontId="2" fillId="2" borderId="3" xfId="1" applyNumberFormat="1" applyFont="1" applyFill="1" applyBorder="1" applyAlignment="1">
      <alignment horizontal="center"/>
    </xf>
    <xf numFmtId="0" fontId="6" fillId="2" borderId="5" xfId="1" applyFont="1" applyFill="1" applyBorder="1" applyAlignment="1">
      <alignment vertical="center"/>
    </xf>
    <xf numFmtId="1" fontId="2" fillId="2" borderId="6" xfId="1" applyNumberFormat="1" applyFont="1" applyFill="1" applyBorder="1" applyAlignment="1">
      <alignment horizontal="center" vertical="center"/>
    </xf>
    <xf numFmtId="1" fontId="2" fillId="2" borderId="7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right" vertical="center"/>
    </xf>
    <xf numFmtId="1" fontId="5" fillId="2" borderId="1" xfId="1" applyNumberFormat="1" applyFont="1" applyFill="1" applyBorder="1" applyAlignment="1">
      <alignment horizontal="center" vertical="center"/>
    </xf>
    <xf numFmtId="1" fontId="5" fillId="0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/>
    </xf>
    <xf numFmtId="0" fontId="5" fillId="2" borderId="1" xfId="1" applyFont="1" applyFill="1" applyBorder="1"/>
    <xf numFmtId="1" fontId="7" fillId="2" borderId="0" xfId="1" applyNumberFormat="1" applyFont="1" applyFill="1"/>
    <xf numFmtId="0" fontId="5" fillId="2" borderId="1" xfId="1" applyNumberFormat="1" applyFont="1" applyFill="1" applyBorder="1" applyAlignment="1">
      <alignment horizontal="center" vertical="center"/>
    </xf>
    <xf numFmtId="1" fontId="5" fillId="2" borderId="2" xfId="1" applyNumberFormat="1" applyFont="1" applyFill="1" applyBorder="1" applyAlignment="1">
      <alignment horizontal="center"/>
    </xf>
    <xf numFmtId="0" fontId="5" fillId="2" borderId="8" xfId="1" applyFont="1" applyFill="1" applyBorder="1"/>
    <xf numFmtId="0" fontId="5" fillId="0" borderId="1" xfId="1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2" fillId="2" borderId="2" xfId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1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7" fillId="2" borderId="0" xfId="1" applyFont="1" applyFill="1"/>
    <xf numFmtId="0" fontId="5" fillId="2" borderId="3" xfId="1" applyFont="1" applyFill="1" applyBorder="1"/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 vertical="center"/>
    </xf>
    <xf numFmtId="1" fontId="5" fillId="2" borderId="3" xfId="1" applyNumberFormat="1" applyFont="1" applyFill="1" applyBorder="1" applyAlignment="1">
      <alignment horizontal="center"/>
    </xf>
    <xf numFmtId="0" fontId="2" fillId="2" borderId="11" xfId="1" applyFont="1" applyFill="1" applyBorder="1" applyAlignment="1">
      <alignment horizontal="right" vertical="center"/>
    </xf>
    <xf numFmtId="1" fontId="5" fillId="2" borderId="3" xfId="1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wrapText="1"/>
    </xf>
    <xf numFmtId="0" fontId="2" fillId="2" borderId="12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1" fontId="2" fillId="3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right" vertical="center"/>
    </xf>
    <xf numFmtId="0" fontId="10" fillId="2" borderId="1" xfId="1" applyFont="1" applyFill="1" applyBorder="1"/>
    <xf numFmtId="0" fontId="5" fillId="2" borderId="6" xfId="1" applyFont="1" applyFill="1" applyBorder="1" applyAlignment="1">
      <alignment horizontal="center"/>
    </xf>
    <xf numFmtId="1" fontId="5" fillId="2" borderId="6" xfId="1" applyNumberFormat="1" applyFont="1" applyFill="1" applyBorder="1" applyAlignment="1">
      <alignment horizontal="center"/>
    </xf>
    <xf numFmtId="0" fontId="11" fillId="2" borderId="0" xfId="1" applyFont="1" applyFill="1"/>
    <xf numFmtId="0" fontId="2" fillId="2" borderId="13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left" vertical="center"/>
    </xf>
    <xf numFmtId="0" fontId="2" fillId="2" borderId="14" xfId="1" applyFont="1" applyFill="1" applyBorder="1" applyAlignment="1">
      <alignment horizontal="left" vertical="center"/>
    </xf>
    <xf numFmtId="165" fontId="2" fillId="2" borderId="7" xfId="2" applyFont="1" applyFill="1" applyBorder="1" applyAlignment="1" applyProtection="1">
      <alignment horizontal="center" vertical="center" textRotation="90"/>
    </xf>
    <xf numFmtId="165" fontId="2" fillId="2" borderId="7" xfId="2" applyFont="1" applyFill="1" applyBorder="1" applyAlignment="1" applyProtection="1">
      <alignment horizontal="center" vertical="center" textRotation="90" wrapText="1"/>
    </xf>
    <xf numFmtId="49" fontId="2" fillId="2" borderId="7" xfId="2" applyNumberFormat="1" applyFont="1" applyFill="1" applyBorder="1" applyAlignment="1" applyProtection="1">
      <alignment horizontal="center" vertical="center" textRotation="90" wrapText="1"/>
    </xf>
    <xf numFmtId="1" fontId="2" fillId="2" borderId="7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Alignment="1">
      <alignment horizontal="center"/>
    </xf>
    <xf numFmtId="1" fontId="1" fillId="2" borderId="0" xfId="1" applyNumberFormat="1" applyFont="1" applyFill="1"/>
    <xf numFmtId="0" fontId="13" fillId="2" borderId="0" xfId="1" applyFont="1" applyFill="1" applyAlignment="1">
      <alignment horizontal="left"/>
    </xf>
    <xf numFmtId="1" fontId="3" fillId="2" borderId="0" xfId="1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/>
    </xf>
  </cellXfs>
  <cellStyles count="3">
    <cellStyle name="Normalny" xfId="0" builtinId="0"/>
    <cellStyle name="Normalny 2" xfId="1" xr:uid="{353D1B83-A349-4150-9186-267220BFBA60}"/>
    <cellStyle name="Walutowy 2" xfId="2" xr:uid="{310286AB-4301-4C3A-A254-032C7D9DD2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0E265-007F-4533-B5D5-8DB96D68DEFA}">
  <sheetPr>
    <tabColor indexed="50"/>
  </sheetPr>
  <dimension ref="A1:N42"/>
  <sheetViews>
    <sheetView tabSelected="1" topLeftCell="A10" zoomScaleNormal="100" zoomScaleSheetLayoutView="100" workbookViewId="0">
      <selection activeCell="D45" sqref="D45"/>
    </sheetView>
  </sheetViews>
  <sheetFormatPr defaultColWidth="8.625" defaultRowHeight="12.75"/>
  <cols>
    <col min="1" max="1" width="50.375" style="1" customWidth="1"/>
    <col min="2" max="10" width="7.125" style="1" customWidth="1"/>
    <col min="11" max="16384" width="8.625" style="1"/>
  </cols>
  <sheetData>
    <row r="1" spans="1:11" ht="15">
      <c r="A1" s="67" t="s">
        <v>46</v>
      </c>
      <c r="B1" s="67"/>
      <c r="C1" s="67"/>
      <c r="D1" s="67"/>
      <c r="E1" s="67"/>
      <c r="F1" s="67"/>
      <c r="G1" s="67"/>
      <c r="H1" s="67"/>
      <c r="I1" s="67"/>
      <c r="J1" s="67"/>
    </row>
    <row r="2" spans="1:11" ht="36" customHeight="1">
      <c r="A2" s="66" t="s">
        <v>45</v>
      </c>
      <c r="B2" s="66"/>
      <c r="C2" s="66"/>
      <c r="D2" s="66"/>
      <c r="E2" s="66"/>
      <c r="F2" s="66"/>
      <c r="G2" s="66"/>
      <c r="H2" s="66"/>
      <c r="I2" s="66"/>
      <c r="J2" s="66"/>
    </row>
    <row r="3" spans="1:11">
      <c r="A3" s="65"/>
      <c r="B3" s="64"/>
      <c r="C3" s="63"/>
      <c r="D3" s="63"/>
      <c r="E3" s="63"/>
      <c r="F3" s="63"/>
      <c r="G3" s="63"/>
      <c r="H3" s="63"/>
      <c r="I3" s="63"/>
      <c r="J3" s="62"/>
    </row>
    <row r="4" spans="1:11" ht="123.75">
      <c r="A4" s="61" t="s">
        <v>44</v>
      </c>
      <c r="B4" s="60" t="s">
        <v>43</v>
      </c>
      <c r="C4" s="58" t="s">
        <v>42</v>
      </c>
      <c r="D4" s="58" t="s">
        <v>41</v>
      </c>
      <c r="E4" s="57" t="s">
        <v>40</v>
      </c>
      <c r="F4" s="59" t="s">
        <v>39</v>
      </c>
      <c r="G4" s="59" t="s">
        <v>38</v>
      </c>
      <c r="H4" s="58" t="s">
        <v>37</v>
      </c>
      <c r="I4" s="57" t="s">
        <v>36</v>
      </c>
      <c r="J4" s="57" t="s">
        <v>35</v>
      </c>
    </row>
    <row r="5" spans="1:11" ht="16.5">
      <c r="A5" s="56" t="s">
        <v>34</v>
      </c>
      <c r="B5" s="55"/>
      <c r="C5" s="55"/>
      <c r="D5" s="55"/>
      <c r="E5" s="55"/>
      <c r="F5" s="55"/>
      <c r="G5" s="55"/>
      <c r="H5" s="55"/>
      <c r="I5" s="55"/>
      <c r="J5" s="54"/>
    </row>
    <row r="6" spans="1:11" ht="16.5">
      <c r="A6" s="24" t="s">
        <v>33</v>
      </c>
      <c r="B6" s="23">
        <v>1</v>
      </c>
      <c r="C6" s="22" t="s">
        <v>5</v>
      </c>
      <c r="D6" s="20">
        <v>15</v>
      </c>
      <c r="E6" s="38"/>
      <c r="F6" s="38"/>
      <c r="G6" s="38">
        <v>15</v>
      </c>
      <c r="H6" s="20"/>
      <c r="I6" s="20">
        <f>ROUND(E6/10,0)</f>
        <v>0</v>
      </c>
      <c r="J6" s="20">
        <f>ROUND((F6+G6+H6)/10,0)</f>
        <v>2</v>
      </c>
    </row>
    <row r="7" spans="1:11" s="53" customFormat="1" ht="16.5">
      <c r="A7" s="24" t="s">
        <v>32</v>
      </c>
      <c r="B7" s="23">
        <v>2</v>
      </c>
      <c r="C7" s="22" t="s">
        <v>5</v>
      </c>
      <c r="D7" s="20">
        <v>15</v>
      </c>
      <c r="E7" s="38">
        <v>7</v>
      </c>
      <c r="F7" s="38">
        <v>3</v>
      </c>
      <c r="G7" s="38">
        <v>5</v>
      </c>
      <c r="H7" s="20"/>
      <c r="I7" s="20">
        <f>ROUND(E7/10,0)</f>
        <v>1</v>
      </c>
      <c r="J7" s="20">
        <f>ROUND((F7+G7+H7)/10,0)</f>
        <v>1</v>
      </c>
      <c r="K7" s="1"/>
    </row>
    <row r="8" spans="1:11" ht="16.5">
      <c r="A8" s="24" t="s">
        <v>31</v>
      </c>
      <c r="B8" s="23">
        <v>3</v>
      </c>
      <c r="C8" s="22" t="s">
        <v>5</v>
      </c>
      <c r="D8" s="20">
        <v>18</v>
      </c>
      <c r="E8" s="38">
        <v>9</v>
      </c>
      <c r="F8" s="38">
        <v>9</v>
      </c>
      <c r="G8" s="38"/>
      <c r="H8" s="20"/>
      <c r="I8" s="20">
        <f>ROUND(E8/10,0)</f>
        <v>1</v>
      </c>
      <c r="J8" s="20">
        <f>ROUND((F8+G8+H8)/10,0)</f>
        <v>1</v>
      </c>
    </row>
    <row r="9" spans="1:11" ht="16.5">
      <c r="A9" s="24" t="s">
        <v>30</v>
      </c>
      <c r="B9" s="23">
        <v>3</v>
      </c>
      <c r="C9" s="22" t="s">
        <v>3</v>
      </c>
      <c r="D9" s="20">
        <v>27</v>
      </c>
      <c r="E9" s="38">
        <v>9</v>
      </c>
      <c r="F9" s="38">
        <v>6</v>
      </c>
      <c r="G9" s="38">
        <v>12</v>
      </c>
      <c r="H9" s="20"/>
      <c r="I9" s="20">
        <f>ROUND(E9/10,0)</f>
        <v>1</v>
      </c>
      <c r="J9" s="20">
        <f>ROUND((F9+G9+H9)/10,0)</f>
        <v>2</v>
      </c>
    </row>
    <row r="10" spans="1:11" ht="16.5">
      <c r="A10" s="24" t="s">
        <v>29</v>
      </c>
      <c r="B10" s="52">
        <v>5</v>
      </c>
      <c r="C10" s="22" t="s">
        <v>5</v>
      </c>
      <c r="D10" s="20">
        <v>36</v>
      </c>
      <c r="E10" s="38">
        <v>18</v>
      </c>
      <c r="F10" s="51">
        <v>6</v>
      </c>
      <c r="G10" s="51">
        <v>12</v>
      </c>
      <c r="H10" s="20"/>
      <c r="I10" s="20">
        <f>ROUND(E10/10,0)</f>
        <v>2</v>
      </c>
      <c r="J10" s="20">
        <f>ROUND((F10+G10+H10)/10,0)</f>
        <v>2</v>
      </c>
    </row>
    <row r="11" spans="1:11" ht="16.5">
      <c r="A11" s="24" t="s">
        <v>28</v>
      </c>
      <c r="B11" s="23">
        <v>4</v>
      </c>
      <c r="C11" s="22" t="s">
        <v>5</v>
      </c>
      <c r="D11" s="20">
        <v>27</v>
      </c>
      <c r="E11" s="38">
        <v>9</v>
      </c>
      <c r="F11" s="51">
        <v>6</v>
      </c>
      <c r="G11" s="51">
        <v>12</v>
      </c>
      <c r="H11" s="20"/>
      <c r="I11" s="20">
        <f>ROUND(E11/10,0)</f>
        <v>1</v>
      </c>
      <c r="J11" s="20">
        <f>ROUND((F11+G11+H11)/10,0)</f>
        <v>2</v>
      </c>
    </row>
    <row r="12" spans="1:11" ht="16.5">
      <c r="A12" s="24" t="s">
        <v>27</v>
      </c>
      <c r="B12" s="23">
        <v>4</v>
      </c>
      <c r="C12" s="22" t="s">
        <v>3</v>
      </c>
      <c r="D12" s="20">
        <v>28</v>
      </c>
      <c r="E12" s="38">
        <v>9</v>
      </c>
      <c r="F12" s="38">
        <v>7</v>
      </c>
      <c r="G12" s="38">
        <v>12</v>
      </c>
      <c r="H12" s="20"/>
      <c r="I12" s="20">
        <f>ROUND(E12/10,0)</f>
        <v>1</v>
      </c>
      <c r="J12" s="20">
        <f>ROUND((F12+G12+H12)/10,0)</f>
        <v>2</v>
      </c>
    </row>
    <row r="13" spans="1:11" ht="16.5">
      <c r="A13" s="50" t="s">
        <v>26</v>
      </c>
      <c r="B13" s="23">
        <v>2</v>
      </c>
      <c r="C13" s="22" t="s">
        <v>5</v>
      </c>
      <c r="D13" s="20">
        <v>18</v>
      </c>
      <c r="E13" s="20">
        <v>18</v>
      </c>
      <c r="F13" s="20"/>
      <c r="G13" s="26"/>
      <c r="H13" s="20"/>
      <c r="I13" s="20">
        <f>ROUND(E13/10,0)</f>
        <v>2</v>
      </c>
      <c r="J13" s="20">
        <f>ROUND((F13+G13+H13)/10,0)</f>
        <v>0</v>
      </c>
    </row>
    <row r="14" spans="1:11" ht="16.5">
      <c r="A14" s="49" t="s">
        <v>2</v>
      </c>
      <c r="B14" s="47">
        <f>SUM(B6:B13)</f>
        <v>24</v>
      </c>
      <c r="C14" s="48">
        <f>COUNTIF(C6:C13,"e")</f>
        <v>2</v>
      </c>
      <c r="D14" s="47">
        <f>SUM(D6:D13)</f>
        <v>184</v>
      </c>
      <c r="E14" s="47">
        <f>SUM(E6:E13)</f>
        <v>79</v>
      </c>
      <c r="F14" s="47">
        <f>SUM(F6:F13)</f>
        <v>37</v>
      </c>
      <c r="G14" s="47">
        <f>SUM(G6:G13)</f>
        <v>68</v>
      </c>
      <c r="H14" s="47">
        <f>SUM(H6:H13)</f>
        <v>0</v>
      </c>
      <c r="I14" s="47">
        <f>SUM(I6:I13)</f>
        <v>9</v>
      </c>
      <c r="J14" s="47">
        <f>SUM(J6:J13)</f>
        <v>12</v>
      </c>
    </row>
    <row r="15" spans="1:11" ht="16.5">
      <c r="A15" s="46" t="s">
        <v>25</v>
      </c>
      <c r="B15" s="45"/>
      <c r="C15" s="45"/>
      <c r="D15" s="45"/>
      <c r="E15" s="45"/>
      <c r="F15" s="45"/>
      <c r="G15" s="45"/>
      <c r="H15" s="45"/>
      <c r="I15" s="45"/>
      <c r="J15" s="44"/>
    </row>
    <row r="16" spans="1:11" ht="16.5">
      <c r="A16" s="24" t="s">
        <v>24</v>
      </c>
      <c r="B16" s="23">
        <v>3</v>
      </c>
      <c r="C16" s="22" t="s">
        <v>5</v>
      </c>
      <c r="D16" s="20">
        <v>18</v>
      </c>
      <c r="E16" s="20">
        <v>8</v>
      </c>
      <c r="F16" s="20">
        <v>2</v>
      </c>
      <c r="G16" s="26">
        <v>8</v>
      </c>
      <c r="H16" s="20"/>
      <c r="I16" s="20">
        <f>ROUND(E16/8,0)</f>
        <v>1</v>
      </c>
      <c r="J16" s="20">
        <f>ROUND((F16+G16+H16)/8,0)</f>
        <v>1</v>
      </c>
    </row>
    <row r="17" spans="1:14" ht="16.5">
      <c r="A17" s="28" t="s">
        <v>23</v>
      </c>
      <c r="B17" s="30">
        <v>2</v>
      </c>
      <c r="C17" s="29" t="s">
        <v>5</v>
      </c>
      <c r="D17" s="21">
        <v>15</v>
      </c>
      <c r="E17" s="22">
        <v>7</v>
      </c>
      <c r="F17" s="22">
        <v>3</v>
      </c>
      <c r="G17" s="22">
        <v>5</v>
      </c>
      <c r="H17" s="21"/>
      <c r="I17" s="20">
        <f>ROUND(E17/8,0)</f>
        <v>1</v>
      </c>
      <c r="J17" s="20">
        <f>ROUND((F17+G17+H17)/8,0)</f>
        <v>1</v>
      </c>
      <c r="N17" s="25"/>
    </row>
    <row r="18" spans="1:14" ht="16.5">
      <c r="A18" s="24" t="s">
        <v>22</v>
      </c>
      <c r="B18" s="23">
        <v>4</v>
      </c>
      <c r="C18" s="22" t="s">
        <v>3</v>
      </c>
      <c r="D18" s="20">
        <v>30</v>
      </c>
      <c r="E18" s="20">
        <v>14</v>
      </c>
      <c r="F18" s="20">
        <v>16</v>
      </c>
      <c r="G18" s="26"/>
      <c r="H18" s="20"/>
      <c r="I18" s="20">
        <f>ROUND(E18/8,0)</f>
        <v>2</v>
      </c>
      <c r="J18" s="20">
        <f>ROUND((F18+G18+H18)/8,0)</f>
        <v>2</v>
      </c>
    </row>
    <row r="19" spans="1:14" ht="16.5">
      <c r="A19" s="24" t="s">
        <v>21</v>
      </c>
      <c r="B19" s="23">
        <v>6</v>
      </c>
      <c r="C19" s="22" t="s">
        <v>3</v>
      </c>
      <c r="D19" s="20">
        <v>38</v>
      </c>
      <c r="E19" s="38">
        <v>10</v>
      </c>
      <c r="F19" s="38">
        <v>10</v>
      </c>
      <c r="G19" s="38">
        <v>18</v>
      </c>
      <c r="H19" s="20"/>
      <c r="I19" s="20">
        <f>ROUND(E19/8,0)</f>
        <v>1</v>
      </c>
      <c r="J19" s="20">
        <f>ROUND((F19+G19+H19)/8,0)</f>
        <v>4</v>
      </c>
    </row>
    <row r="20" spans="1:14" ht="30.75">
      <c r="A20" s="43" t="s">
        <v>20</v>
      </c>
      <c r="B20" s="42">
        <v>2</v>
      </c>
      <c r="C20" s="39" t="s">
        <v>5</v>
      </c>
      <c r="D20" s="20">
        <v>18</v>
      </c>
      <c r="E20" s="20">
        <v>18</v>
      </c>
      <c r="F20" s="38"/>
      <c r="G20" s="38"/>
      <c r="H20" s="20"/>
      <c r="I20" s="20">
        <f>ROUND(E20/8,0)</f>
        <v>2</v>
      </c>
      <c r="J20" s="20">
        <f>ROUND((F20+G20+H20)/8,0)</f>
        <v>0</v>
      </c>
    </row>
    <row r="21" spans="1:14" ht="16.5">
      <c r="A21" s="24" t="s">
        <v>19</v>
      </c>
      <c r="B21" s="23">
        <v>5</v>
      </c>
      <c r="C21" s="22" t="s">
        <v>3</v>
      </c>
      <c r="D21" s="20">
        <v>32</v>
      </c>
      <c r="E21" s="20">
        <v>12</v>
      </c>
      <c r="F21" s="20">
        <v>6</v>
      </c>
      <c r="G21" s="26">
        <v>14</v>
      </c>
      <c r="H21" s="20"/>
      <c r="I21" s="20">
        <f>ROUND(E21/8,0)</f>
        <v>2</v>
      </c>
      <c r="J21" s="20">
        <f>ROUND((F21+G21+H21)/8,0)</f>
        <v>3</v>
      </c>
    </row>
    <row r="22" spans="1:14" ht="16.5">
      <c r="A22" s="41" t="s">
        <v>2</v>
      </c>
      <c r="B22" s="34">
        <f>SUM(B16:B21)</f>
        <v>22</v>
      </c>
      <c r="C22" s="35">
        <f>COUNTIF(C16:C21,"e")</f>
        <v>3</v>
      </c>
      <c r="D22" s="34">
        <f>SUM(D16:D21)</f>
        <v>151</v>
      </c>
      <c r="E22" s="34">
        <f>SUM(E16:E21)</f>
        <v>69</v>
      </c>
      <c r="F22" s="34">
        <f>SUM(F16:F21)</f>
        <v>37</v>
      </c>
      <c r="G22" s="34">
        <f>SUM(G16:G21)</f>
        <v>45</v>
      </c>
      <c r="H22" s="34">
        <f>SUM(H16:H21)</f>
        <v>0</v>
      </c>
      <c r="I22" s="34">
        <f>SUM(I16:I21)</f>
        <v>9</v>
      </c>
      <c r="J22" s="34">
        <f>SUM(J16:J21)</f>
        <v>11</v>
      </c>
    </row>
    <row r="23" spans="1:14" ht="16.5">
      <c r="A23" s="33" t="s">
        <v>18</v>
      </c>
      <c r="B23" s="32"/>
      <c r="C23" s="32"/>
      <c r="D23" s="32"/>
      <c r="E23" s="32"/>
      <c r="F23" s="32"/>
      <c r="G23" s="32"/>
      <c r="H23" s="32"/>
      <c r="I23" s="32"/>
      <c r="J23" s="31"/>
    </row>
    <row r="24" spans="1:14" ht="16.5">
      <c r="A24" s="37" t="s">
        <v>17</v>
      </c>
      <c r="B24" s="40">
        <v>1</v>
      </c>
      <c r="C24" s="39" t="s">
        <v>5</v>
      </c>
      <c r="D24" s="20">
        <v>9</v>
      </c>
      <c r="E24" s="20">
        <v>9</v>
      </c>
      <c r="F24" s="20"/>
      <c r="G24" s="26"/>
      <c r="H24" s="20"/>
      <c r="I24" s="20">
        <f>ROUND(E24/7,0)</f>
        <v>1</v>
      </c>
      <c r="J24" s="20">
        <f>ROUND((F24+G24+H24)/7,0)</f>
        <v>0</v>
      </c>
    </row>
    <row r="25" spans="1:14" ht="16.5">
      <c r="A25" s="24" t="s">
        <v>16</v>
      </c>
      <c r="B25" s="23">
        <v>4</v>
      </c>
      <c r="C25" s="22" t="s">
        <v>3</v>
      </c>
      <c r="D25" s="20">
        <v>30</v>
      </c>
      <c r="E25" s="38">
        <v>7</v>
      </c>
      <c r="F25" s="38">
        <v>8</v>
      </c>
      <c r="G25" s="38">
        <v>15</v>
      </c>
      <c r="H25" s="20"/>
      <c r="I25" s="20">
        <f>ROUND(E25/7,0)</f>
        <v>1</v>
      </c>
      <c r="J25" s="20">
        <f>ROUND((F25+G25+H25)/7,0)</f>
        <v>3</v>
      </c>
    </row>
    <row r="26" spans="1:14" ht="16.5">
      <c r="A26" s="24" t="s">
        <v>15</v>
      </c>
      <c r="B26" s="23">
        <v>3</v>
      </c>
      <c r="C26" s="22" t="s">
        <v>5</v>
      </c>
      <c r="D26" s="20">
        <v>18</v>
      </c>
      <c r="E26" s="20">
        <v>7</v>
      </c>
      <c r="F26" s="20">
        <v>4</v>
      </c>
      <c r="G26" s="26">
        <v>7</v>
      </c>
      <c r="H26" s="20"/>
      <c r="I26" s="20">
        <f>ROUND(E26/7,0)</f>
        <v>1</v>
      </c>
      <c r="J26" s="20">
        <f>ROUND((F26+G26+H26)/7,0)</f>
        <v>2</v>
      </c>
    </row>
    <row r="27" spans="1:14" ht="16.5">
      <c r="A27" s="24" t="s">
        <v>14</v>
      </c>
      <c r="B27" s="23">
        <v>5</v>
      </c>
      <c r="C27" s="22" t="s">
        <v>5</v>
      </c>
      <c r="D27" s="20">
        <v>35</v>
      </c>
      <c r="E27" s="38">
        <v>10</v>
      </c>
      <c r="F27" s="38">
        <v>9</v>
      </c>
      <c r="G27" s="38">
        <v>16</v>
      </c>
      <c r="H27" s="20"/>
      <c r="I27" s="20">
        <f>ROUND(E27/7,0)</f>
        <v>1</v>
      </c>
      <c r="J27" s="20">
        <f>ROUND((F27+G27+H27)/7,0)</f>
        <v>4</v>
      </c>
    </row>
    <row r="28" spans="1:14" ht="16.5">
      <c r="A28" s="24" t="s">
        <v>13</v>
      </c>
      <c r="B28" s="23">
        <v>5</v>
      </c>
      <c r="C28" s="22" t="s">
        <v>3</v>
      </c>
      <c r="D28" s="20">
        <v>32</v>
      </c>
      <c r="E28" s="20">
        <v>13</v>
      </c>
      <c r="F28" s="20">
        <v>6</v>
      </c>
      <c r="G28" s="26">
        <v>13</v>
      </c>
      <c r="H28" s="20"/>
      <c r="I28" s="20">
        <f>ROUND(E28/7,0)</f>
        <v>2</v>
      </c>
      <c r="J28" s="20">
        <f>ROUND((F28+G28+H28)/7,0)</f>
        <v>3</v>
      </c>
    </row>
    <row r="29" spans="1:14" ht="16.5">
      <c r="A29" s="37" t="s">
        <v>12</v>
      </c>
      <c r="B29" s="27">
        <v>3</v>
      </c>
      <c r="C29" s="22" t="s">
        <v>5</v>
      </c>
      <c r="D29" s="20">
        <v>14</v>
      </c>
      <c r="E29" s="20">
        <v>4</v>
      </c>
      <c r="F29" s="20">
        <v>4</v>
      </c>
      <c r="G29" s="20">
        <v>6</v>
      </c>
      <c r="H29" s="20"/>
      <c r="I29" s="20">
        <f>ROUND(E29/7,0)</f>
        <v>1</v>
      </c>
      <c r="J29" s="20">
        <f>ROUND((F29+G29+H29)/7,0)</f>
        <v>1</v>
      </c>
    </row>
    <row r="30" spans="1:14" ht="16.5">
      <c r="A30" s="28" t="s">
        <v>11</v>
      </c>
      <c r="B30" s="27">
        <v>1</v>
      </c>
      <c r="C30" s="22" t="s">
        <v>5</v>
      </c>
      <c r="D30" s="20">
        <v>9</v>
      </c>
      <c r="E30" s="20"/>
      <c r="F30" s="20"/>
      <c r="G30" s="20">
        <v>9</v>
      </c>
      <c r="H30" s="20"/>
      <c r="I30" s="20">
        <f>ROUND(E30/7,0)</f>
        <v>0</v>
      </c>
      <c r="J30" s="20">
        <f>ROUND((F30+G30+H30)/7,0)</f>
        <v>1</v>
      </c>
      <c r="L30" s="36"/>
      <c r="M30" s="36"/>
      <c r="N30" s="25"/>
    </row>
    <row r="31" spans="1:14" ht="16.5">
      <c r="A31" s="19" t="s">
        <v>2</v>
      </c>
      <c r="B31" s="34">
        <f>SUM(B24:B30)</f>
        <v>22</v>
      </c>
      <c r="C31" s="35">
        <f>COUNTIF(C24:C30,"e")</f>
        <v>2</v>
      </c>
      <c r="D31" s="34">
        <f>SUM(D24:D30)</f>
        <v>147</v>
      </c>
      <c r="E31" s="34">
        <f>SUM(E24:E30)</f>
        <v>50</v>
      </c>
      <c r="F31" s="34">
        <f>SUM(F24:F30)</f>
        <v>31</v>
      </c>
      <c r="G31" s="34">
        <f>SUM(G24:G30)</f>
        <v>66</v>
      </c>
      <c r="H31" s="34">
        <f>SUM(H24:H30)</f>
        <v>0</v>
      </c>
      <c r="I31" s="34">
        <f>SUM(I24:I30)</f>
        <v>7</v>
      </c>
      <c r="J31" s="34">
        <f>SUM(J24:J30)</f>
        <v>14</v>
      </c>
    </row>
    <row r="32" spans="1:14" ht="16.5">
      <c r="A32" s="33" t="s">
        <v>10</v>
      </c>
      <c r="B32" s="32"/>
      <c r="C32" s="32"/>
      <c r="D32" s="32"/>
      <c r="E32" s="32"/>
      <c r="F32" s="32"/>
      <c r="G32" s="32"/>
      <c r="H32" s="32"/>
      <c r="I32" s="32"/>
      <c r="J32" s="31"/>
    </row>
    <row r="33" spans="1:14" ht="16.5">
      <c r="A33" s="28" t="s">
        <v>9</v>
      </c>
      <c r="B33" s="30">
        <v>2</v>
      </c>
      <c r="C33" s="29" t="s">
        <v>5</v>
      </c>
      <c r="D33" s="21">
        <v>15</v>
      </c>
      <c r="E33" s="22">
        <v>7</v>
      </c>
      <c r="F33" s="22">
        <v>3</v>
      </c>
      <c r="G33" s="22">
        <v>5</v>
      </c>
      <c r="H33" s="21"/>
      <c r="I33" s="21">
        <f>ROUND(E33/5,0)</f>
        <v>1</v>
      </c>
      <c r="J33" s="20">
        <f>ROUND((F33+G33+H33)/5,0)</f>
        <v>2</v>
      </c>
      <c r="N33" s="25"/>
    </row>
    <row r="34" spans="1:14" ht="16.5">
      <c r="A34" s="28" t="s">
        <v>8</v>
      </c>
      <c r="B34" s="27">
        <v>1</v>
      </c>
      <c r="C34" s="22" t="s">
        <v>5</v>
      </c>
      <c r="D34" s="20">
        <v>9</v>
      </c>
      <c r="E34" s="20">
        <v>6</v>
      </c>
      <c r="F34" s="20"/>
      <c r="G34" s="26">
        <v>3</v>
      </c>
      <c r="H34" s="20"/>
      <c r="I34" s="21">
        <f>ROUND(E34/5,0)</f>
        <v>1</v>
      </c>
      <c r="J34" s="20">
        <f>ROUND((F34+G34+H34)/5,0)</f>
        <v>1</v>
      </c>
      <c r="N34" s="25"/>
    </row>
    <row r="35" spans="1:14" ht="16.5">
      <c r="A35" s="24" t="s">
        <v>7</v>
      </c>
      <c r="B35" s="23">
        <v>2</v>
      </c>
      <c r="C35" s="22" t="s">
        <v>5</v>
      </c>
      <c r="D35" s="20">
        <v>16</v>
      </c>
      <c r="E35" s="20">
        <v>8</v>
      </c>
      <c r="F35" s="20">
        <v>8</v>
      </c>
      <c r="G35" s="26"/>
      <c r="H35" s="20"/>
      <c r="I35" s="21">
        <f>ROUND(E35/5,0)</f>
        <v>2</v>
      </c>
      <c r="J35" s="20">
        <f>ROUND((F35+G35+H35)/5,0)</f>
        <v>2</v>
      </c>
      <c r="N35" s="25"/>
    </row>
    <row r="36" spans="1:14" ht="16.5">
      <c r="A36" s="24" t="s">
        <v>6</v>
      </c>
      <c r="B36" s="23">
        <v>2</v>
      </c>
      <c r="C36" s="22" t="s">
        <v>5</v>
      </c>
      <c r="D36" s="20">
        <v>18</v>
      </c>
      <c r="E36" s="20"/>
      <c r="F36" s="20"/>
      <c r="G36" s="26">
        <v>18</v>
      </c>
      <c r="H36" s="20"/>
      <c r="I36" s="21">
        <f>ROUND(E36/5,0)</f>
        <v>0</v>
      </c>
      <c r="J36" s="20">
        <f>ROUND((F36+G36+H36)/5,0)</f>
        <v>4</v>
      </c>
      <c r="N36" s="25"/>
    </row>
    <row r="37" spans="1:14" ht="16.5">
      <c r="A37" s="24" t="s">
        <v>4</v>
      </c>
      <c r="B37" s="23">
        <v>15</v>
      </c>
      <c r="C37" s="22" t="s">
        <v>3</v>
      </c>
      <c r="D37" s="20"/>
      <c r="E37" s="20"/>
      <c r="F37" s="20"/>
      <c r="G37" s="20"/>
      <c r="H37" s="20"/>
      <c r="I37" s="21">
        <f>ROUND(E37/5,0)</f>
        <v>0</v>
      </c>
      <c r="J37" s="20">
        <f>ROUND((F37+G37+H37)/5,0)</f>
        <v>0</v>
      </c>
    </row>
    <row r="38" spans="1:14" ht="16.5">
      <c r="A38" s="19" t="s">
        <v>2</v>
      </c>
      <c r="B38" s="16">
        <f>SUM(B33:B37)</f>
        <v>22</v>
      </c>
      <c r="C38" s="18">
        <f>COUNTIF(C33:C37,"e")</f>
        <v>1</v>
      </c>
      <c r="D38" s="16">
        <f>SUM(D33:D37)</f>
        <v>58</v>
      </c>
      <c r="E38" s="16">
        <f>SUM(E33:E37)</f>
        <v>21</v>
      </c>
      <c r="F38" s="16">
        <f>SUM(F33:F37)</f>
        <v>11</v>
      </c>
      <c r="G38" s="16">
        <f>SUM(G33:G37)</f>
        <v>26</v>
      </c>
      <c r="H38" s="16">
        <f>SUM(H33:H37)</f>
        <v>0</v>
      </c>
      <c r="I38" s="17">
        <f>SUM(I33:I37)</f>
        <v>4</v>
      </c>
      <c r="J38" s="16">
        <f>SUM(J33:J37)</f>
        <v>9</v>
      </c>
    </row>
    <row r="39" spans="1:14" ht="16.5">
      <c r="A39" s="15" t="s">
        <v>1</v>
      </c>
      <c r="B39" s="14">
        <f>B14+B22+B31+B38</f>
        <v>90</v>
      </c>
      <c r="C39" s="14">
        <f>C14+C22+C31+C38</f>
        <v>8</v>
      </c>
      <c r="D39" s="13">
        <f>D14+D22+D31+D38</f>
        <v>540</v>
      </c>
      <c r="E39" s="13">
        <f>E14+E22+E31+E38</f>
        <v>219</v>
      </c>
      <c r="F39" s="13">
        <f>F14+F22+F31+F38</f>
        <v>116</v>
      </c>
      <c r="G39" s="13">
        <f>G14+G22+G31+G38</f>
        <v>205</v>
      </c>
      <c r="H39" s="13">
        <f>H14+H22+H31+H38</f>
        <v>0</v>
      </c>
      <c r="I39" s="12"/>
      <c r="J39" s="11"/>
    </row>
    <row r="40" spans="1:14" ht="16.5">
      <c r="A40" s="10" t="s">
        <v>0</v>
      </c>
      <c r="B40" s="9"/>
      <c r="C40" s="8"/>
      <c r="D40" s="7"/>
      <c r="E40" s="6">
        <f>(E39/D39)*100</f>
        <v>40.555555555555557</v>
      </c>
      <c r="F40" s="5">
        <f>(F39/D39)*100</f>
        <v>21.481481481481481</v>
      </c>
      <c r="G40" s="4">
        <f>(G39/D39)*100</f>
        <v>37.962962962962962</v>
      </c>
      <c r="H40" s="4">
        <f>(H39/D39)*100</f>
        <v>0</v>
      </c>
      <c r="I40" s="3"/>
      <c r="J40" s="3"/>
    </row>
    <row r="42" spans="1:14" ht="16.5">
      <c r="A42" s="2"/>
      <c r="B42" s="2"/>
      <c r="C42" s="2"/>
      <c r="D42" s="2"/>
      <c r="E42" s="2"/>
      <c r="F42" s="2"/>
      <c r="G42" s="2"/>
      <c r="H42" s="2"/>
      <c r="I42" s="2"/>
      <c r="J42" s="2"/>
    </row>
  </sheetData>
  <mergeCells count="3">
    <mergeCell ref="A1:J1"/>
    <mergeCell ref="A2:J2"/>
    <mergeCell ref="A5:J5"/>
  </mergeCells>
  <printOptions horizontalCentered="1" verticalCentered="1"/>
  <pageMargins left="0.15748031496062992" right="0.19685039370078741" top="0.51181102362204722" bottom="0.43307086614173229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TMiE II st. niest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P175</dc:creator>
  <cp:lastModifiedBy>P175</cp:lastModifiedBy>
  <dcterms:created xsi:type="dcterms:W3CDTF">2019-05-22T09:06:13Z</dcterms:created>
  <dcterms:modified xsi:type="dcterms:W3CDTF">2019-05-22T09:06:30Z</dcterms:modified>
</cp:coreProperties>
</file>