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Zmianay\2018-2019\"/>
    </mc:Choice>
  </mc:AlternateContent>
  <bookViews>
    <workbookView xWindow="0" yWindow="0" windowWidth="24000" windowHeight="9735"/>
  </bookViews>
  <sheets>
    <sheet name="IŻ I st. niest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D6" i="1"/>
  <c r="I6" i="1"/>
  <c r="J6" i="1"/>
  <c r="D7" i="1"/>
  <c r="I7" i="1"/>
  <c r="J7" i="1"/>
  <c r="J12" i="1" s="1"/>
  <c r="D8" i="1"/>
  <c r="I8" i="1"/>
  <c r="J8" i="1"/>
  <c r="D9" i="1"/>
  <c r="I9" i="1"/>
  <c r="J9" i="1"/>
  <c r="D10" i="1"/>
  <c r="I10" i="1"/>
  <c r="J10" i="1"/>
  <c r="D11" i="1"/>
  <c r="I11" i="1"/>
  <c r="J11" i="1"/>
  <c r="B12" i="1"/>
  <c r="C12" i="1"/>
  <c r="C42" i="1" s="1"/>
  <c r="E12" i="1"/>
  <c r="E42" i="1" s="1"/>
  <c r="F12" i="1"/>
  <c r="G12" i="1"/>
  <c r="G42" i="1" s="1"/>
  <c r="H12" i="1"/>
  <c r="I12" i="1"/>
  <c r="D14" i="1"/>
  <c r="I14" i="1"/>
  <c r="J14" i="1"/>
  <c r="J21" i="1" s="1"/>
  <c r="D15" i="1"/>
  <c r="I15" i="1"/>
  <c r="J15" i="1"/>
  <c r="D16" i="1"/>
  <c r="I16" i="1"/>
  <c r="J16" i="1"/>
  <c r="D17" i="1"/>
  <c r="I17" i="1"/>
  <c r="I21" i="1" s="1"/>
  <c r="J17" i="1"/>
  <c r="D18" i="1"/>
  <c r="I18" i="1"/>
  <c r="J18" i="1"/>
  <c r="D19" i="1"/>
  <c r="I19" i="1"/>
  <c r="J19" i="1"/>
  <c r="D20" i="1"/>
  <c r="I20" i="1"/>
  <c r="J20" i="1"/>
  <c r="B21" i="1"/>
  <c r="C21" i="1"/>
  <c r="E21" i="1"/>
  <c r="D21" i="1" s="1"/>
  <c r="F21" i="1"/>
  <c r="G21" i="1"/>
  <c r="H21" i="1"/>
  <c r="D23" i="1"/>
  <c r="I23" i="1"/>
  <c r="J23" i="1"/>
  <c r="D24" i="1"/>
  <c r="I24" i="1"/>
  <c r="I31" i="1" s="1"/>
  <c r="J24" i="1"/>
  <c r="D25" i="1"/>
  <c r="I25" i="1"/>
  <c r="J25" i="1"/>
  <c r="D26" i="1"/>
  <c r="I26" i="1"/>
  <c r="J26" i="1"/>
  <c r="D27" i="1"/>
  <c r="I27" i="1"/>
  <c r="J27" i="1"/>
  <c r="D28" i="1"/>
  <c r="I28" i="1"/>
  <c r="J28" i="1"/>
  <c r="D29" i="1"/>
  <c r="I29" i="1"/>
  <c r="J29" i="1"/>
  <c r="J31" i="1" s="1"/>
  <c r="D30" i="1"/>
  <c r="I30" i="1"/>
  <c r="J30" i="1"/>
  <c r="B31" i="1"/>
  <c r="B42" i="1" s="1"/>
  <c r="B89" i="1" s="1"/>
  <c r="C31" i="1"/>
  <c r="E31" i="1"/>
  <c r="F31" i="1"/>
  <c r="D31" i="1" s="1"/>
  <c r="G31" i="1"/>
  <c r="H31" i="1"/>
  <c r="I33" i="1"/>
  <c r="J33" i="1"/>
  <c r="J41" i="1" s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B41" i="1"/>
  <c r="C41" i="1"/>
  <c r="D41" i="1"/>
  <c r="E41" i="1"/>
  <c r="F41" i="1"/>
  <c r="G41" i="1"/>
  <c r="H41" i="1"/>
  <c r="I41" i="1"/>
  <c r="H42" i="1"/>
  <c r="I53" i="1"/>
  <c r="J53" i="1"/>
  <c r="J61" i="1" s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B61" i="1"/>
  <c r="C61" i="1"/>
  <c r="D61" i="1"/>
  <c r="E61" i="1"/>
  <c r="F61" i="1"/>
  <c r="G61" i="1"/>
  <c r="H61" i="1"/>
  <c r="I61" i="1"/>
  <c r="I63" i="1"/>
  <c r="I69" i="1" s="1"/>
  <c r="J63" i="1"/>
  <c r="I64" i="1"/>
  <c r="J64" i="1"/>
  <c r="I65" i="1"/>
  <c r="J65" i="1"/>
  <c r="I66" i="1"/>
  <c r="J66" i="1"/>
  <c r="I67" i="1"/>
  <c r="J67" i="1"/>
  <c r="I68" i="1"/>
  <c r="J68" i="1"/>
  <c r="B69" i="1"/>
  <c r="B88" i="1" s="1"/>
  <c r="C69" i="1"/>
  <c r="D69" i="1"/>
  <c r="D88" i="1" s="1"/>
  <c r="E69" i="1"/>
  <c r="F69" i="1"/>
  <c r="F88" i="1" s="1"/>
  <c r="G69" i="1"/>
  <c r="H69" i="1"/>
  <c r="H88" i="1" s="1"/>
  <c r="J69" i="1"/>
  <c r="I71" i="1"/>
  <c r="J71" i="1"/>
  <c r="J79" i="1" s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B79" i="1"/>
  <c r="C79" i="1"/>
  <c r="C88" i="1" s="1"/>
  <c r="D79" i="1"/>
  <c r="E79" i="1"/>
  <c r="F79" i="1"/>
  <c r="G79" i="1"/>
  <c r="G88" i="1" s="1"/>
  <c r="H79" i="1"/>
  <c r="I79" i="1"/>
  <c r="I81" i="1"/>
  <c r="I87" i="1" s="1"/>
  <c r="J81" i="1"/>
  <c r="I82" i="1"/>
  <c r="J82" i="1"/>
  <c r="I83" i="1"/>
  <c r="J83" i="1"/>
  <c r="I84" i="1"/>
  <c r="J84" i="1"/>
  <c r="I85" i="1"/>
  <c r="J85" i="1"/>
  <c r="I86" i="1"/>
  <c r="J86" i="1"/>
  <c r="B87" i="1"/>
  <c r="C87" i="1"/>
  <c r="D87" i="1"/>
  <c r="E87" i="1"/>
  <c r="F87" i="1"/>
  <c r="G87" i="1"/>
  <c r="H87" i="1"/>
  <c r="J87" i="1"/>
  <c r="E88" i="1"/>
  <c r="C89" i="1" l="1"/>
  <c r="E89" i="1"/>
  <c r="H43" i="1"/>
  <c r="G89" i="1"/>
  <c r="D12" i="1"/>
  <c r="D42" i="1" s="1"/>
  <c r="D89" i="1" s="1"/>
  <c r="H89" i="1"/>
  <c r="H90" i="1" s="1"/>
  <c r="F42" i="1"/>
  <c r="E90" i="1" l="1"/>
  <c r="G43" i="1"/>
  <c r="E43" i="1"/>
  <c r="F89" i="1"/>
  <c r="F90" i="1" s="1"/>
  <c r="F43" i="1"/>
  <c r="G90" i="1"/>
</calcChain>
</file>

<file path=xl/sharedStrings.xml><?xml version="1.0" encoding="utf-8"?>
<sst xmlns="http://schemas.openxmlformats.org/spreadsheetml/2006/main" count="159" uniqueCount="86">
  <si>
    <t>Udział procentowy w całości godzin</t>
  </si>
  <si>
    <t>Ogółem godzin w semestrach 1-8</t>
  </si>
  <si>
    <t>Ogółem godzin w semestrach 5-8</t>
  </si>
  <si>
    <t xml:space="preserve">Σ   </t>
  </si>
  <si>
    <t>e</t>
  </si>
  <si>
    <t>Praca dyplomowa i egzamin dyplomowy</t>
  </si>
  <si>
    <t>z</t>
  </si>
  <si>
    <t>Seminarium dyplomowe 2</t>
  </si>
  <si>
    <t xml:space="preserve">Technologiczne projektowanie zakładów spożywczych </t>
  </si>
  <si>
    <t>Inżynieria przetwórstwa owoców i warzyw 2</t>
  </si>
  <si>
    <t>Przetwórstwo zbożowo-młynarskie i piekarstwo 2</t>
  </si>
  <si>
    <t xml:space="preserve">Technologia produkcji spożywczej </t>
  </si>
  <si>
    <t xml:space="preserve">SEMESTR VIII - 8 zjazdów </t>
  </si>
  <si>
    <t>Seminarium dyplomowe 1</t>
  </si>
  <si>
    <t>Praktyki zawodowe 4 tygodnie</t>
  </si>
  <si>
    <t xml:space="preserve">Gospodarka wodno-ściekowa i odpadami </t>
  </si>
  <si>
    <t>Przetwórstwo zbożowo-młynarskie i piekarstwo 1</t>
  </si>
  <si>
    <t>Inżynieria przetwórstwa surowców zwierzęcych</t>
  </si>
  <si>
    <t>Inżynieria przetwórstwa owoców i warzyw 1</t>
  </si>
  <si>
    <t xml:space="preserve">Przetwórstwo strączkowych i oleistych </t>
  </si>
  <si>
    <t xml:space="preserve">Modelowanie procesów cieplnych i przepływowych </t>
  </si>
  <si>
    <t xml:space="preserve">SEMESTR VII - 10 zjazdów </t>
  </si>
  <si>
    <t>Kinematyka i dynamika maszyn manipulacyjnych</t>
  </si>
  <si>
    <t>Inżynieria opakowań</t>
  </si>
  <si>
    <t xml:space="preserve">Procesy przetwarzania surowców spożywczych </t>
  </si>
  <si>
    <t xml:space="preserve">Inżynieria procesowa </t>
  </si>
  <si>
    <t>Suszarnictwo i przechowalnictwo</t>
  </si>
  <si>
    <t xml:space="preserve">Chłodnictwo i urządzenia chłodnicze </t>
  </si>
  <si>
    <t>SEMESTR VI - 9 zjazdów</t>
  </si>
  <si>
    <t xml:space="preserve">Chemia żywności 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</si>
  <si>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</si>
  <si>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</si>
  <si>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</si>
  <si>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</si>
  <si>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</si>
  <si>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</si>
  <si>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Automatyka</t>
  </si>
  <si>
    <t>SEMESTR V - liczba zjazdów 10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</si>
  <si>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</si>
  <si>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</si>
  <si>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</si>
  <si>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</si>
  <si>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</si>
  <si>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</si>
  <si>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</si>
  <si>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</si>
  <si>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</si>
  <si>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</si>
  <si>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</si>
  <si>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1 - 4*</t>
  </si>
  <si>
    <t>Przedmiot humanistyczny 3</t>
  </si>
  <si>
    <t>Organizacja produkcji rolniczej i usług</t>
  </si>
  <si>
    <t>Konstrukcje maszyn</t>
  </si>
  <si>
    <t>Pojazdy rolnicze i leśne</t>
  </si>
  <si>
    <t>Maszynoznawstwo przetwórstwa spożywczego</t>
  </si>
  <si>
    <t>Maszynoznawstwo leśne</t>
  </si>
  <si>
    <t>Maszynoznawstwo rolnicze</t>
  </si>
  <si>
    <t>Język obcy 4</t>
  </si>
  <si>
    <t xml:space="preserve">SEMESTR IV - 9 zjazdów </t>
  </si>
  <si>
    <t>Przedmiot humanistyczny 2</t>
  </si>
  <si>
    <t>Technika cieplna</t>
  </si>
  <si>
    <t>Grafika inżynierska 2</t>
  </si>
  <si>
    <t>Elektrotechnika i elektronika</t>
  </si>
  <si>
    <t>Modelowanie systemów dynamicznych</t>
  </si>
  <si>
    <t>Mechanika techniczna</t>
  </si>
  <si>
    <t>Nauka o materiałach</t>
  </si>
  <si>
    <t>Język obcy 3</t>
  </si>
  <si>
    <t xml:space="preserve">SEMESTR III - 9 zjazdów </t>
  </si>
  <si>
    <t>Przedmiot humanistyczny 1</t>
  </si>
  <si>
    <t>Technologia żywności</t>
  </si>
  <si>
    <t xml:space="preserve">Rachunek kosztów dla inżynierów </t>
  </si>
  <si>
    <t>Grafika inżynierska 1</t>
  </si>
  <si>
    <t>Fizyka</t>
  </si>
  <si>
    <t>Matematyka 2</t>
  </si>
  <si>
    <t>Język obcy 2</t>
  </si>
  <si>
    <t xml:space="preserve">SEMESTR II - 8 zjazdów </t>
  </si>
  <si>
    <t xml:space="preserve">Zarządzanie i logistyka w przedsiębiorstwie </t>
  </si>
  <si>
    <t xml:space="preserve">Metodologia studiów  </t>
  </si>
  <si>
    <t xml:space="preserve">Technologia informacyjna </t>
  </si>
  <si>
    <t xml:space="preserve">Produkcja rolnicza i leśna </t>
  </si>
  <si>
    <t xml:space="preserve">Chemia </t>
  </si>
  <si>
    <t>Matematyka 1</t>
  </si>
  <si>
    <t>Język obcy 1</t>
  </si>
  <si>
    <t xml:space="preserve">SEMESTR I   - 8 zjazdów </t>
  </si>
  <si>
    <t xml:space="preserve">Kierunek inżynieria rolnicza i leśna, specjalność inżynieria żywności, studia niestacjonarne pierwszego stopnia.
  Rok akademicki 2018/2019, zatwierdzony uchwałą Rady Wydziału dn. 12.07.2018, obowiązuje w semestrze I-VIII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</si>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</sst>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16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b/>
      <sz val="11"/>
      <name val="Czcionka tekstu podstawowego"/>
      <family val="2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2" fillId="0" borderId="0"/>
    <xf numFmtId="165" fontId="9" fillId="0" borderId="0"/>
    <xf numFmtId="0" fontId="2" fillId="0" borderId="0"/>
  </cellStyleXfs>
  <cellXfs count="97">
    <xf numFmtId="0" fontId="0" fillId="0" borderId="0" xfId="0"/>
    <xf numFmtId="0" fontId="1" fillId="2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0" fontId="3" fillId="2" borderId="0" xfId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vertical="center"/>
    </xf>
    <xf numFmtId="1" fontId="4" fillId="2" borderId="0" xfId="1" applyNumberFormat="1" applyFont="1" applyFill="1" applyBorder="1" applyAlignment="1">
      <alignment horizontal="left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" fontId="4" fillId="2" borderId="3" xfId="1" applyNumberFormat="1" applyFont="1" applyFill="1" applyBorder="1" applyAlignment="1">
      <alignment horizontal="left" vertical="center"/>
    </xf>
    <xf numFmtId="1" fontId="6" fillId="2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vertical="center"/>
    </xf>
    <xf numFmtId="1" fontId="4" fillId="2" borderId="1" xfId="1" applyNumberFormat="1" applyFont="1" applyFill="1" applyBorder="1" applyAlignment="1">
      <alignment horizontal="center"/>
    </xf>
    <xf numFmtId="1" fontId="4" fillId="2" borderId="4" xfId="1" applyNumberFormat="1" applyFont="1" applyFill="1" applyBorder="1" applyAlignment="1">
      <alignment horizontal="center"/>
    </xf>
    <xf numFmtId="1" fontId="4" fillId="2" borderId="3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vertical="center"/>
    </xf>
    <xf numFmtId="1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/>
    </xf>
    <xf numFmtId="1" fontId="4" fillId="2" borderId="1" xfId="1" applyNumberFormat="1" applyFont="1" applyFill="1" applyBorder="1" applyAlignment="1">
      <alignment horizontal="center" vertical="center"/>
    </xf>
    <xf numFmtId="1" fontId="4" fillId="2" borderId="6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right" vertical="center"/>
    </xf>
    <xf numFmtId="1" fontId="4" fillId="2" borderId="7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7" xfId="0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7" fillId="2" borderId="0" xfId="0" applyFont="1" applyFill="1"/>
    <xf numFmtId="0" fontId="5" fillId="2" borderId="0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4" fillId="2" borderId="8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4" fillId="2" borderId="0" xfId="1" applyFont="1" applyFill="1" applyBorder="1" applyAlignment="1">
      <alignment horizontal="left" vertical="center"/>
    </xf>
    <xf numFmtId="1" fontId="5" fillId="2" borderId="7" xfId="0" applyNumberFormat="1" applyFont="1" applyFill="1" applyBorder="1" applyAlignment="1">
      <alignment horizontal="center"/>
    </xf>
    <xf numFmtId="0" fontId="5" fillId="2" borderId="1" xfId="1" applyFont="1" applyFill="1" applyBorder="1"/>
    <xf numFmtId="0" fontId="8" fillId="2" borderId="0" xfId="0" applyFont="1" applyFill="1" applyBorder="1"/>
    <xf numFmtId="0" fontId="8" fillId="2" borderId="1" xfId="0" applyFont="1" applyFill="1" applyBorder="1"/>
    <xf numFmtId="0" fontId="4" fillId="2" borderId="2" xfId="1" applyFont="1" applyFill="1" applyBorder="1" applyAlignment="1">
      <alignment horizontal="left" vertical="center"/>
    </xf>
    <xf numFmtId="165" fontId="4" fillId="2" borderId="11" xfId="2" applyFont="1" applyFill="1" applyBorder="1" applyAlignment="1" applyProtection="1">
      <alignment horizontal="center" vertical="center" textRotation="90"/>
    </xf>
    <xf numFmtId="165" fontId="4" fillId="2" borderId="11" xfId="2" applyFont="1" applyFill="1" applyBorder="1" applyAlignment="1" applyProtection="1">
      <alignment horizontal="center" vertical="center" textRotation="90" wrapText="1"/>
    </xf>
    <xf numFmtId="49" fontId="4" fillId="2" borderId="11" xfId="2" applyNumberFormat="1" applyFont="1" applyFill="1" applyBorder="1" applyAlignment="1" applyProtection="1">
      <alignment horizontal="center" vertical="center" textRotation="90" wrapText="1"/>
    </xf>
    <xf numFmtId="1" fontId="4" fillId="2" borderId="11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/>
    </xf>
    <xf numFmtId="0" fontId="10" fillId="2" borderId="0" xfId="1" applyFont="1" applyFill="1" applyBorder="1" applyAlignment="1">
      <alignment horizontal="center"/>
    </xf>
    <xf numFmtId="164" fontId="11" fillId="2" borderId="0" xfId="1" applyNumberFormat="1" applyFont="1" applyFill="1" applyBorder="1" applyAlignment="1">
      <alignment horizontal="center"/>
    </xf>
    <xf numFmtId="1" fontId="12" fillId="2" borderId="0" xfId="1" applyNumberFormat="1" applyFont="1" applyFill="1" applyBorder="1" applyAlignment="1">
      <alignment horizontal="center"/>
    </xf>
    <xf numFmtId="9" fontId="12" fillId="2" borderId="0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>
      <alignment horizontal="center"/>
    </xf>
    <xf numFmtId="1" fontId="13" fillId="2" borderId="0" xfId="1" applyNumberFormat="1" applyFont="1" applyFill="1"/>
    <xf numFmtId="0" fontId="14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" fontId="15" fillId="2" borderId="0" xfId="1" applyNumberFormat="1" applyFont="1" applyFill="1" applyBorder="1" applyAlignment="1">
      <alignment horizontal="center" vertical="center"/>
    </xf>
    <xf numFmtId="1" fontId="15" fillId="2" borderId="3" xfId="1" applyNumberFormat="1" applyFont="1" applyFill="1" applyBorder="1" applyAlignment="1">
      <alignment horizontal="left" vertical="center"/>
    </xf>
    <xf numFmtId="1" fontId="6" fillId="2" borderId="12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7" fillId="2" borderId="0" xfId="0" quotePrefix="1" applyFont="1" applyFill="1" applyAlignment="1">
      <alignment horizontal="right"/>
    </xf>
    <xf numFmtId="0" fontId="4" fillId="2" borderId="2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1" fontId="5" fillId="2" borderId="13" xfId="1" applyNumberFormat="1" applyFont="1" applyFill="1" applyBorder="1" applyAlignment="1">
      <alignment horizontal="center" vertical="center"/>
    </xf>
    <xf numFmtId="0" fontId="7" fillId="2" borderId="3" xfId="0" applyFont="1" applyFill="1" applyBorder="1"/>
    <xf numFmtId="0" fontId="5" fillId="2" borderId="10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/>
    </xf>
    <xf numFmtId="1" fontId="5" fillId="2" borderId="6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right" vertical="center"/>
    </xf>
    <xf numFmtId="0" fontId="5" fillId="2" borderId="1" xfId="3" applyFont="1" applyFill="1" applyBorder="1"/>
    <xf numFmtId="0" fontId="5" fillId="2" borderId="6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0" fontId="4" fillId="2" borderId="15" xfId="1" applyFont="1" applyFill="1" applyBorder="1" applyAlignment="1">
      <alignment horizontal="left" vertical="center"/>
    </xf>
    <xf numFmtId="0" fontId="4" fillId="2" borderId="16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vertical="center"/>
    </xf>
    <xf numFmtId="1" fontId="3" fillId="2" borderId="0" xfId="1" applyNumberFormat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/>
    </xf>
  </cellXfs>
  <cellStyles count="4">
    <cellStyle name="Normalny" xfId="0" builtinId="0"/>
    <cellStyle name="Normalny 2" xfId="1"/>
    <cellStyle name="Normalny 3" xfId="3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92"/>
  <sheetViews>
    <sheetView tabSelected="1" topLeftCell="A55" zoomScale="95" zoomScaleNormal="95" workbookViewId="0">
      <selection activeCell="S1" sqref="S1:S1048576"/>
    </sheetView>
  </sheetViews>
  <sheetFormatPr defaultColWidth="8.875" defaultRowHeight="14.25"/>
  <cols>
    <col min="1" max="1" width="42.125" style="2" customWidth="1"/>
    <col min="2" max="10" width="6.125" style="2" customWidth="1"/>
    <col min="11" max="11" width="7.625" style="1" customWidth="1"/>
    <col min="12" max="16384" width="8.875" style="1"/>
  </cols>
  <sheetData>
    <row r="1" spans="1:11" ht="15">
      <c r="A1" s="96" t="s">
        <v>85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45.6" customHeight="1">
      <c r="A2" s="95" t="s">
        <v>84</v>
      </c>
      <c r="B2" s="95"/>
      <c r="C2" s="95"/>
      <c r="D2" s="95"/>
      <c r="E2" s="95"/>
      <c r="F2" s="95"/>
      <c r="G2" s="95"/>
      <c r="H2" s="95"/>
      <c r="I2" s="95"/>
      <c r="J2" s="95"/>
    </row>
    <row r="3" spans="1:11" ht="122.45" customHeight="1">
      <c r="A3" s="94" t="s">
        <v>47</v>
      </c>
      <c r="B3" s="59" t="s">
        <v>46</v>
      </c>
      <c r="C3" s="57" t="s">
        <v>45</v>
      </c>
      <c r="D3" s="57" t="s">
        <v>44</v>
      </c>
      <c r="E3" s="56" t="s">
        <v>43</v>
      </c>
      <c r="F3" s="58" t="s">
        <v>42</v>
      </c>
      <c r="G3" s="58" t="s">
        <v>41</v>
      </c>
      <c r="H3" s="57" t="s">
        <v>40</v>
      </c>
      <c r="I3" s="56" t="s">
        <v>39</v>
      </c>
      <c r="J3" s="56" t="s">
        <v>38</v>
      </c>
    </row>
    <row r="4" spans="1:11" ht="16.5">
      <c r="A4" s="93" t="s">
        <v>83</v>
      </c>
      <c r="B4" s="50"/>
      <c r="C4" s="50"/>
      <c r="D4" s="50"/>
      <c r="E4" s="50"/>
      <c r="F4" s="50"/>
      <c r="G4" s="50"/>
      <c r="H4" s="50"/>
      <c r="I4" s="50"/>
      <c r="J4" s="92"/>
    </row>
    <row r="5" spans="1:11" s="40" customFormat="1" ht="16.5">
      <c r="A5" s="39" t="s">
        <v>82</v>
      </c>
      <c r="B5" s="38">
        <v>2</v>
      </c>
      <c r="C5" s="37" t="s">
        <v>6</v>
      </c>
      <c r="D5" s="36">
        <v>16</v>
      </c>
      <c r="E5" s="74"/>
      <c r="F5" s="74"/>
      <c r="G5" s="74">
        <v>16</v>
      </c>
      <c r="H5" s="36"/>
      <c r="I5" s="36">
        <f>ROUND(E5/8,0)</f>
        <v>0</v>
      </c>
      <c r="J5" s="74">
        <f>ROUND((F5+G5+H5)/8,0)</f>
        <v>2</v>
      </c>
    </row>
    <row r="6" spans="1:11" s="40" customFormat="1" ht="16.5">
      <c r="A6" s="39" t="s">
        <v>81</v>
      </c>
      <c r="B6" s="38">
        <v>6</v>
      </c>
      <c r="C6" s="37" t="s">
        <v>6</v>
      </c>
      <c r="D6" s="36">
        <f>SUM(E6:H6)</f>
        <v>38</v>
      </c>
      <c r="E6" s="74">
        <v>18</v>
      </c>
      <c r="F6" s="74">
        <v>10</v>
      </c>
      <c r="G6" s="74">
        <v>10</v>
      </c>
      <c r="H6" s="36"/>
      <c r="I6" s="36">
        <f>ROUND(E6/8,0)</f>
        <v>2</v>
      </c>
      <c r="J6" s="74">
        <f>ROUND((F6+G6+H6)/8,0)</f>
        <v>3</v>
      </c>
      <c r="K6" s="77"/>
    </row>
    <row r="7" spans="1:11" s="40" customFormat="1" ht="16.5">
      <c r="A7" s="39" t="s">
        <v>80</v>
      </c>
      <c r="B7" s="38">
        <v>5</v>
      </c>
      <c r="C7" s="37" t="s">
        <v>4</v>
      </c>
      <c r="D7" s="36">
        <f>SUM(E7:H7)</f>
        <v>30</v>
      </c>
      <c r="E7" s="74">
        <v>12</v>
      </c>
      <c r="F7" s="74">
        <v>6</v>
      </c>
      <c r="G7" s="74">
        <v>12</v>
      </c>
      <c r="H7" s="36"/>
      <c r="I7" s="36">
        <f>ROUND(E7/8,0)</f>
        <v>2</v>
      </c>
      <c r="J7" s="74">
        <f>ROUND((F7+G7+H7)/8,0)</f>
        <v>2</v>
      </c>
    </row>
    <row r="8" spans="1:11" s="40" customFormat="1" ht="16.5">
      <c r="A8" s="39" t="s">
        <v>79</v>
      </c>
      <c r="B8" s="38">
        <v>4</v>
      </c>
      <c r="C8" s="37" t="s">
        <v>4</v>
      </c>
      <c r="D8" s="36">
        <f>SUM(E8:H8)</f>
        <v>27</v>
      </c>
      <c r="E8" s="74">
        <v>17</v>
      </c>
      <c r="F8" s="88">
        <v>10</v>
      </c>
      <c r="G8" s="88"/>
      <c r="H8" s="36"/>
      <c r="I8" s="36">
        <f>ROUND(E8/8,0)</f>
        <v>2</v>
      </c>
      <c r="J8" s="74">
        <f>ROUND((F8+G8+H8)/8,0)</f>
        <v>1</v>
      </c>
    </row>
    <row r="9" spans="1:11" s="40" customFormat="1" ht="16.5">
      <c r="A9" s="39" t="s">
        <v>78</v>
      </c>
      <c r="B9" s="38">
        <v>3</v>
      </c>
      <c r="C9" s="37" t="s">
        <v>6</v>
      </c>
      <c r="D9" s="36">
        <f>SUM(E9:H9)</f>
        <v>18</v>
      </c>
      <c r="E9" s="74">
        <v>9</v>
      </c>
      <c r="F9" s="74"/>
      <c r="G9" s="74">
        <v>9</v>
      </c>
      <c r="H9" s="36"/>
      <c r="I9" s="36">
        <f>ROUND(E9/8,0)</f>
        <v>1</v>
      </c>
      <c r="J9" s="74">
        <f>ROUND((F9+G9+H9)/8,0)</f>
        <v>1</v>
      </c>
    </row>
    <row r="10" spans="1:11" s="40" customFormat="1" ht="16.5">
      <c r="A10" s="39" t="s">
        <v>77</v>
      </c>
      <c r="B10" s="38">
        <v>0</v>
      </c>
      <c r="C10" s="37" t="s">
        <v>6</v>
      </c>
      <c r="D10" s="36">
        <f>SUM(E10:H10)</f>
        <v>4</v>
      </c>
      <c r="E10" s="74">
        <v>4</v>
      </c>
      <c r="F10" s="74"/>
      <c r="G10" s="74"/>
      <c r="H10" s="36"/>
      <c r="I10" s="36">
        <f>ROUND(E10/8,0)</f>
        <v>1</v>
      </c>
      <c r="J10" s="74">
        <f>ROUND((F10+G10+H10)/8,0)</f>
        <v>0</v>
      </c>
    </row>
    <row r="11" spans="1:11" s="40" customFormat="1" ht="16.5">
      <c r="A11" s="76" t="s">
        <v>76</v>
      </c>
      <c r="B11" s="75">
        <v>3</v>
      </c>
      <c r="C11" s="37" t="s">
        <v>6</v>
      </c>
      <c r="D11" s="36">
        <f>SUM(E11:H11)</f>
        <v>18</v>
      </c>
      <c r="E11" s="36">
        <v>8</v>
      </c>
      <c r="F11" s="36">
        <v>4</v>
      </c>
      <c r="G11" s="36">
        <v>6</v>
      </c>
      <c r="H11" s="36"/>
      <c r="I11" s="36">
        <f>ROUND(E11/7,0)</f>
        <v>1</v>
      </c>
      <c r="J11" s="74">
        <f>ROUND((F11+G11+H11)/7,0)</f>
        <v>1</v>
      </c>
    </row>
    <row r="12" spans="1:11" ht="16.5">
      <c r="A12" s="86" t="s">
        <v>3</v>
      </c>
      <c r="B12" s="23">
        <f>SUM(B5:B11)</f>
        <v>23</v>
      </c>
      <c r="C12" s="29">
        <f>COUNTIF(C5:C11,"e")</f>
        <v>2</v>
      </c>
      <c r="D12" s="23">
        <f>SUM(E12:H12)</f>
        <v>151</v>
      </c>
      <c r="E12" s="23">
        <f>SUM(E5:E11)</f>
        <v>68</v>
      </c>
      <c r="F12" s="23">
        <f>SUM(F5:F11)</f>
        <v>30</v>
      </c>
      <c r="G12" s="23">
        <f>SUM(G5:G11)</f>
        <v>53</v>
      </c>
      <c r="H12" s="23">
        <f>SUM(H5:H11)</f>
        <v>0</v>
      </c>
      <c r="I12" s="23">
        <f>SUM(I5:I11)</f>
        <v>9</v>
      </c>
      <c r="J12" s="23">
        <f>SUM(J5:J11)</f>
        <v>10</v>
      </c>
    </row>
    <row r="13" spans="1:11" ht="16.5">
      <c r="A13" s="20" t="s">
        <v>75</v>
      </c>
      <c r="B13" s="91"/>
      <c r="C13" s="91"/>
      <c r="D13" s="91"/>
      <c r="E13" s="91"/>
      <c r="F13" s="91"/>
      <c r="G13" s="91"/>
      <c r="H13" s="91"/>
      <c r="I13" s="91"/>
      <c r="J13" s="90"/>
    </row>
    <row r="14" spans="1:11" s="40" customFormat="1" ht="16.5">
      <c r="A14" s="76" t="s">
        <v>74</v>
      </c>
      <c r="B14" s="75">
        <v>2</v>
      </c>
      <c r="C14" s="37" t="s">
        <v>6</v>
      </c>
      <c r="D14" s="36">
        <f>SUM(E14:H14)</f>
        <v>16</v>
      </c>
      <c r="E14" s="36"/>
      <c r="F14" s="36"/>
      <c r="G14" s="42">
        <v>16</v>
      </c>
      <c r="H14" s="36"/>
      <c r="I14" s="36">
        <f>ROUND(E14/7,0)</f>
        <v>0</v>
      </c>
      <c r="J14" s="74">
        <f>ROUND((F14+G14+H14)/7,0)</f>
        <v>2</v>
      </c>
    </row>
    <row r="15" spans="1:11" s="40" customFormat="1" ht="16.5">
      <c r="A15" s="76" t="s">
        <v>73</v>
      </c>
      <c r="B15" s="75">
        <v>7</v>
      </c>
      <c r="C15" s="37" t="s">
        <v>4</v>
      </c>
      <c r="D15" s="36">
        <f>SUM(E15:H15)</f>
        <v>43</v>
      </c>
      <c r="E15" s="36">
        <v>15</v>
      </c>
      <c r="F15" s="36">
        <v>18</v>
      </c>
      <c r="G15" s="42">
        <v>10</v>
      </c>
      <c r="H15" s="36"/>
      <c r="I15" s="36">
        <f>ROUND(E15/7,0)</f>
        <v>2</v>
      </c>
      <c r="J15" s="74">
        <f>ROUND((F15+G15+H15)/7,0)</f>
        <v>4</v>
      </c>
      <c r="K15" s="77"/>
    </row>
    <row r="16" spans="1:11" s="40" customFormat="1" ht="16.5">
      <c r="A16" s="39" t="s">
        <v>72</v>
      </c>
      <c r="B16" s="89">
        <v>5</v>
      </c>
      <c r="C16" s="37" t="s">
        <v>4</v>
      </c>
      <c r="D16" s="36">
        <f>SUM(E16:H16)</f>
        <v>29</v>
      </c>
      <c r="E16" s="74">
        <v>9</v>
      </c>
      <c r="F16" s="88">
        <v>7</v>
      </c>
      <c r="G16" s="88">
        <v>13</v>
      </c>
      <c r="H16" s="36"/>
      <c r="I16" s="36">
        <f>ROUND(E16/7,0)</f>
        <v>1</v>
      </c>
      <c r="J16" s="74">
        <f>ROUND((F16+G16+H16)/7,0)</f>
        <v>3</v>
      </c>
    </row>
    <row r="17" spans="1:11" s="40" customFormat="1" ht="16.5">
      <c r="A17" s="76" t="s">
        <v>71</v>
      </c>
      <c r="B17" s="75">
        <v>2</v>
      </c>
      <c r="C17" s="37" t="s">
        <v>6</v>
      </c>
      <c r="D17" s="36">
        <f>SUM(E17:H17)</f>
        <v>20</v>
      </c>
      <c r="E17" s="36">
        <v>8</v>
      </c>
      <c r="F17" s="36">
        <v>4</v>
      </c>
      <c r="G17" s="36">
        <v>8</v>
      </c>
      <c r="H17" s="36"/>
      <c r="I17" s="36">
        <f>ROUND(E17/7,0)</f>
        <v>1</v>
      </c>
      <c r="J17" s="74">
        <f>ROUND((F17+G17+H17)/7,0)</f>
        <v>2</v>
      </c>
      <c r="K17" s="77"/>
    </row>
    <row r="18" spans="1:11" s="40" customFormat="1" ht="16.5">
      <c r="A18" s="76" t="s">
        <v>70</v>
      </c>
      <c r="B18" s="75">
        <v>3</v>
      </c>
      <c r="C18" s="37" t="s">
        <v>6</v>
      </c>
      <c r="D18" s="36">
        <f>SUM(E18:H18)</f>
        <v>18</v>
      </c>
      <c r="E18" s="36">
        <v>8</v>
      </c>
      <c r="F18" s="36">
        <v>4</v>
      </c>
      <c r="G18" s="42">
        <v>6</v>
      </c>
      <c r="H18" s="36"/>
      <c r="I18" s="36">
        <f>ROUND(E18/7,0)</f>
        <v>1</v>
      </c>
      <c r="J18" s="74">
        <f>ROUND((F18+G18+H18)/7,0)</f>
        <v>1</v>
      </c>
    </row>
    <row r="19" spans="1:11" s="40" customFormat="1" ht="16.5">
      <c r="A19" s="39" t="s">
        <v>69</v>
      </c>
      <c r="B19" s="38">
        <v>3</v>
      </c>
      <c r="C19" s="37" t="s">
        <v>6</v>
      </c>
      <c r="D19" s="36">
        <f>SUM(E19:H19)</f>
        <v>19</v>
      </c>
      <c r="E19" s="74">
        <v>10</v>
      </c>
      <c r="F19" s="88">
        <v>3</v>
      </c>
      <c r="G19" s="88">
        <v>6</v>
      </c>
      <c r="H19" s="36"/>
      <c r="I19" s="36">
        <f>ROUND(E19/8,0)</f>
        <v>1</v>
      </c>
      <c r="J19" s="74">
        <f>ROUND((F19+G19+H19)/8,0)</f>
        <v>1</v>
      </c>
    </row>
    <row r="20" spans="1:11" s="40" customFormat="1" ht="16.5">
      <c r="A20" s="87" t="s">
        <v>68</v>
      </c>
      <c r="B20" s="38">
        <v>2</v>
      </c>
      <c r="C20" s="37" t="s">
        <v>6</v>
      </c>
      <c r="D20" s="36">
        <f>SUM(E20:H20)</f>
        <v>18</v>
      </c>
      <c r="E20" s="74">
        <v>18</v>
      </c>
      <c r="F20" s="74"/>
      <c r="G20" s="74"/>
      <c r="H20" s="36"/>
      <c r="I20" s="36">
        <f>ROUND(E20/7,0)</f>
        <v>3</v>
      </c>
      <c r="J20" s="74">
        <f>ROUND((F20+G20+H20)/7,0)</f>
        <v>0</v>
      </c>
    </row>
    <row r="21" spans="1:11" ht="16.5">
      <c r="A21" s="86" t="s">
        <v>3</v>
      </c>
      <c r="B21" s="23">
        <f>SUM(B14:B20)</f>
        <v>24</v>
      </c>
      <c r="C21" s="29">
        <f>COUNTIF(C14:C20,"e")</f>
        <v>2</v>
      </c>
      <c r="D21" s="23">
        <f>SUM(E21:H21)</f>
        <v>163</v>
      </c>
      <c r="E21" s="23">
        <f>SUM(E14:E20)</f>
        <v>68</v>
      </c>
      <c r="F21" s="23">
        <f>SUM(F14:F20)</f>
        <v>36</v>
      </c>
      <c r="G21" s="23">
        <f>SUM(G14:G20)</f>
        <v>59</v>
      </c>
      <c r="H21" s="23">
        <f>SUM(H14:H20)</f>
        <v>0</v>
      </c>
      <c r="I21" s="23">
        <f>SUM(I14:I20)</f>
        <v>9</v>
      </c>
      <c r="J21" s="23">
        <f>SUM(J14:J20)</f>
        <v>13</v>
      </c>
    </row>
    <row r="22" spans="1:11" ht="16.5">
      <c r="A22" s="80" t="s">
        <v>67</v>
      </c>
      <c r="B22" s="79"/>
      <c r="C22" s="79"/>
      <c r="D22" s="23"/>
      <c r="E22" s="79"/>
      <c r="F22" s="79"/>
      <c r="G22" s="79"/>
      <c r="H22" s="79"/>
      <c r="I22" s="79"/>
      <c r="J22" s="78"/>
    </row>
    <row r="23" spans="1:11" s="40" customFormat="1" ht="16.5">
      <c r="A23" s="39" t="s">
        <v>66</v>
      </c>
      <c r="B23" s="38">
        <v>2</v>
      </c>
      <c r="C23" s="37" t="s">
        <v>6</v>
      </c>
      <c r="D23" s="36">
        <f>SUM(E23:H23)</f>
        <v>18</v>
      </c>
      <c r="E23" s="36"/>
      <c r="F23" s="36"/>
      <c r="G23" s="42">
        <v>18</v>
      </c>
      <c r="H23" s="36"/>
      <c r="I23" s="36">
        <f>ROUND(E23/9,0)</f>
        <v>0</v>
      </c>
      <c r="J23" s="74">
        <f>ROUND((F23+G23+H23)/9,0)</f>
        <v>2</v>
      </c>
    </row>
    <row r="24" spans="1:11" s="40" customFormat="1" ht="16.5">
      <c r="A24" s="76" t="s">
        <v>65</v>
      </c>
      <c r="B24" s="75">
        <v>5</v>
      </c>
      <c r="C24" s="37" t="s">
        <v>4</v>
      </c>
      <c r="D24" s="36">
        <f>SUM(E24:H24)</f>
        <v>29</v>
      </c>
      <c r="E24" s="36">
        <v>11</v>
      </c>
      <c r="F24" s="36">
        <v>6</v>
      </c>
      <c r="G24" s="42">
        <v>12</v>
      </c>
      <c r="H24" s="36"/>
      <c r="I24" s="36">
        <f>ROUND(E24/9,0)</f>
        <v>1</v>
      </c>
      <c r="J24" s="74">
        <f>ROUND((F24+G24+H24)/9,0)</f>
        <v>2</v>
      </c>
    </row>
    <row r="25" spans="1:11" s="40" customFormat="1" ht="16.5">
      <c r="A25" s="76" t="s">
        <v>64</v>
      </c>
      <c r="B25" s="75">
        <v>5</v>
      </c>
      <c r="C25" s="37" t="s">
        <v>4</v>
      </c>
      <c r="D25" s="36">
        <f>SUM(E25:H25)</f>
        <v>29</v>
      </c>
      <c r="E25" s="36">
        <v>11</v>
      </c>
      <c r="F25" s="36">
        <v>6</v>
      </c>
      <c r="G25" s="36">
        <v>12</v>
      </c>
      <c r="H25" s="85"/>
      <c r="I25" s="36">
        <f>ROUND(E25/9,0)</f>
        <v>1</v>
      </c>
      <c r="J25" s="74">
        <f>ROUND((F25+G25+H25)/9,0)</f>
        <v>2</v>
      </c>
    </row>
    <row r="26" spans="1:11" s="40" customFormat="1" ht="16.5">
      <c r="A26" s="52" t="s">
        <v>63</v>
      </c>
      <c r="B26" s="84">
        <v>3</v>
      </c>
      <c r="C26" s="37" t="s">
        <v>6</v>
      </c>
      <c r="D26" s="36">
        <f>SUM(E26:H26)</f>
        <v>16</v>
      </c>
      <c r="E26" s="37">
        <v>7</v>
      </c>
      <c r="F26" s="37">
        <v>3</v>
      </c>
      <c r="G26" s="83">
        <v>6</v>
      </c>
      <c r="H26" s="82"/>
      <c r="I26" s="36">
        <f>ROUND(E26/9,0)</f>
        <v>1</v>
      </c>
      <c r="J26" s="74">
        <f>ROUND((F26+G26+H26)/9,0)</f>
        <v>1</v>
      </c>
      <c r="K26" s="77"/>
    </row>
    <row r="27" spans="1:11" s="40" customFormat="1" ht="16.5">
      <c r="A27" s="39" t="s">
        <v>62</v>
      </c>
      <c r="B27" s="38">
        <v>4</v>
      </c>
      <c r="C27" s="37" t="s">
        <v>4</v>
      </c>
      <c r="D27" s="36">
        <f>SUM(E27:H27)</f>
        <v>30</v>
      </c>
      <c r="E27" s="36">
        <v>10</v>
      </c>
      <c r="F27" s="36">
        <v>7</v>
      </c>
      <c r="G27" s="42">
        <v>13</v>
      </c>
      <c r="H27" s="36"/>
      <c r="I27" s="36">
        <f>ROUND(E27/9,0)</f>
        <v>1</v>
      </c>
      <c r="J27" s="74">
        <f>ROUND((F27+G27+H27)/9,0)</f>
        <v>2</v>
      </c>
    </row>
    <row r="28" spans="1:11" s="40" customFormat="1" ht="16.5">
      <c r="A28" s="39" t="s">
        <v>61</v>
      </c>
      <c r="B28" s="38">
        <v>3</v>
      </c>
      <c r="C28" s="37" t="s">
        <v>6</v>
      </c>
      <c r="D28" s="36">
        <f>SUM(E28:H28)</f>
        <v>16</v>
      </c>
      <c r="E28" s="36"/>
      <c r="F28" s="36">
        <v>6</v>
      </c>
      <c r="G28" s="42">
        <v>10</v>
      </c>
      <c r="H28" s="36"/>
      <c r="I28" s="36">
        <f>ROUND(E28/9,0)</f>
        <v>0</v>
      </c>
      <c r="J28" s="74">
        <f>ROUND((F28+G28+H28)/9,0)</f>
        <v>2</v>
      </c>
      <c r="K28" s="77"/>
    </row>
    <row r="29" spans="1:11" s="40" customFormat="1" ht="16.5">
      <c r="A29" s="39" t="s">
        <v>60</v>
      </c>
      <c r="B29" s="38">
        <v>5</v>
      </c>
      <c r="C29" s="37" t="s">
        <v>4</v>
      </c>
      <c r="D29" s="36">
        <f>SUM(E29:H29)</f>
        <v>38</v>
      </c>
      <c r="E29" s="36">
        <v>18</v>
      </c>
      <c r="F29" s="36">
        <v>7</v>
      </c>
      <c r="G29" s="36">
        <v>13</v>
      </c>
      <c r="H29" s="36"/>
      <c r="I29" s="36">
        <f>ROUND(E29/9,0)</f>
        <v>2</v>
      </c>
      <c r="J29" s="74">
        <f>ROUND((F29+G29+H29)/9,0)</f>
        <v>2</v>
      </c>
      <c r="K29" s="77"/>
    </row>
    <row r="30" spans="1:11" s="40" customFormat="1" ht="16.5">
      <c r="A30" s="76" t="s">
        <v>59</v>
      </c>
      <c r="B30" s="75">
        <v>2</v>
      </c>
      <c r="C30" s="37" t="s">
        <v>6</v>
      </c>
      <c r="D30" s="36">
        <f>SUM(E30:H30)</f>
        <v>18</v>
      </c>
      <c r="E30" s="36">
        <v>18</v>
      </c>
      <c r="F30" s="36"/>
      <c r="G30" s="36"/>
      <c r="H30" s="81"/>
      <c r="I30" s="36">
        <f>ROUND(E30/9,0)</f>
        <v>2</v>
      </c>
      <c r="J30" s="74">
        <f>ROUND((F30+G30+H30)/9,0)</f>
        <v>0</v>
      </c>
    </row>
    <row r="31" spans="1:11" ht="16.5">
      <c r="A31" s="30" t="s">
        <v>3</v>
      </c>
      <c r="B31" s="23">
        <f>SUM(B23:B30)</f>
        <v>29</v>
      </c>
      <c r="C31" s="29">
        <f>COUNTIF(C23:C30,"e")</f>
        <v>4</v>
      </c>
      <c r="D31" s="23">
        <f>SUM(E31:H31)</f>
        <v>194</v>
      </c>
      <c r="E31" s="23">
        <f>SUM(E23:E30)</f>
        <v>75</v>
      </c>
      <c r="F31" s="23">
        <f>SUM(F23:F30)</f>
        <v>35</v>
      </c>
      <c r="G31" s="23">
        <f>SUM(G23:G30)</f>
        <v>84</v>
      </c>
      <c r="H31" s="23">
        <f>SUM(H23:H30)</f>
        <v>0</v>
      </c>
      <c r="I31" s="23">
        <f>SUM(I23:I30)</f>
        <v>8</v>
      </c>
      <c r="J31" s="23">
        <f>SUM(J23:J30)</f>
        <v>13</v>
      </c>
    </row>
    <row r="32" spans="1:11" ht="16.5">
      <c r="A32" s="80" t="s">
        <v>58</v>
      </c>
      <c r="B32" s="79"/>
      <c r="C32" s="79"/>
      <c r="D32" s="79"/>
      <c r="E32" s="79"/>
      <c r="F32" s="79"/>
      <c r="G32" s="79"/>
      <c r="H32" s="79"/>
      <c r="I32" s="79"/>
      <c r="J32" s="78"/>
    </row>
    <row r="33" spans="1:11" s="40" customFormat="1" ht="16.5">
      <c r="A33" s="39" t="s">
        <v>57</v>
      </c>
      <c r="B33" s="38">
        <v>2</v>
      </c>
      <c r="C33" s="37" t="s">
        <v>4</v>
      </c>
      <c r="D33" s="36">
        <v>18</v>
      </c>
      <c r="E33" s="36"/>
      <c r="F33" s="36"/>
      <c r="G33" s="42">
        <v>18</v>
      </c>
      <c r="H33" s="36"/>
      <c r="I33" s="36">
        <f>ROUND(E33/9,0)</f>
        <v>0</v>
      </c>
      <c r="J33" s="74">
        <f>ROUND((F33+G33+H33)/9,0)</f>
        <v>2</v>
      </c>
    </row>
    <row r="34" spans="1:11" s="40" customFormat="1" ht="16.5">
      <c r="A34" s="39" t="s">
        <v>56</v>
      </c>
      <c r="B34" s="38">
        <v>4</v>
      </c>
      <c r="C34" s="37" t="s">
        <v>4</v>
      </c>
      <c r="D34" s="36">
        <v>30</v>
      </c>
      <c r="E34" s="36">
        <v>10</v>
      </c>
      <c r="F34" s="36">
        <v>7</v>
      </c>
      <c r="G34" s="42">
        <v>13</v>
      </c>
      <c r="H34" s="36"/>
      <c r="I34" s="36">
        <f>ROUND(E34/9,0)</f>
        <v>1</v>
      </c>
      <c r="J34" s="74">
        <f>ROUND((F34+G34+H34)/9,0)</f>
        <v>2</v>
      </c>
      <c r="K34" s="77"/>
    </row>
    <row r="35" spans="1:11" s="40" customFormat="1" ht="16.5">
      <c r="A35" s="39" t="s">
        <v>55</v>
      </c>
      <c r="B35" s="38">
        <v>2</v>
      </c>
      <c r="C35" s="37" t="s">
        <v>6</v>
      </c>
      <c r="D35" s="36">
        <v>22</v>
      </c>
      <c r="E35" s="37">
        <v>10</v>
      </c>
      <c r="F35" s="37">
        <v>4</v>
      </c>
      <c r="G35" s="37">
        <v>8</v>
      </c>
      <c r="H35" s="36"/>
      <c r="I35" s="36">
        <f>ROUND(E35/9,0)</f>
        <v>1</v>
      </c>
      <c r="J35" s="74">
        <f>ROUND((F35+G35+H35)/9,0)</f>
        <v>1</v>
      </c>
    </row>
    <row r="36" spans="1:11" s="40" customFormat="1" ht="16.5">
      <c r="A36" s="39" t="s">
        <v>54</v>
      </c>
      <c r="B36" s="38">
        <v>4</v>
      </c>
      <c r="C36" s="37" t="s">
        <v>4</v>
      </c>
      <c r="D36" s="36">
        <v>29</v>
      </c>
      <c r="E36" s="37">
        <v>14</v>
      </c>
      <c r="F36" s="37">
        <v>5</v>
      </c>
      <c r="G36" s="37">
        <v>10</v>
      </c>
      <c r="H36" s="36"/>
      <c r="I36" s="36">
        <f>ROUND(E36/9,0)</f>
        <v>2</v>
      </c>
      <c r="J36" s="74">
        <f>ROUND((F36+G36+H36)/9,0)</f>
        <v>2</v>
      </c>
    </row>
    <row r="37" spans="1:11" s="40" customFormat="1" ht="16.5">
      <c r="A37" s="39" t="s">
        <v>53</v>
      </c>
      <c r="B37" s="38">
        <v>4</v>
      </c>
      <c r="C37" s="37" t="s">
        <v>6</v>
      </c>
      <c r="D37" s="36">
        <v>29</v>
      </c>
      <c r="E37" s="36">
        <v>14</v>
      </c>
      <c r="F37" s="36">
        <v>5</v>
      </c>
      <c r="G37" s="36">
        <v>10</v>
      </c>
      <c r="H37" s="36"/>
      <c r="I37" s="36">
        <f>ROUND(E37/9,0)</f>
        <v>2</v>
      </c>
      <c r="J37" s="74">
        <f>ROUND((F37+G37+H37)/9,0)</f>
        <v>2</v>
      </c>
    </row>
    <row r="38" spans="1:11" s="40" customFormat="1" ht="16.5">
      <c r="A38" s="39" t="s">
        <v>52</v>
      </c>
      <c r="B38" s="38">
        <v>4</v>
      </c>
      <c r="C38" s="37" t="s">
        <v>4</v>
      </c>
      <c r="D38" s="36">
        <v>29</v>
      </c>
      <c r="E38" s="36">
        <v>10</v>
      </c>
      <c r="F38" s="36">
        <v>7</v>
      </c>
      <c r="G38" s="36">
        <v>12</v>
      </c>
      <c r="H38" s="36"/>
      <c r="I38" s="36">
        <f>ROUND(E38/9,0)</f>
        <v>1</v>
      </c>
      <c r="J38" s="74">
        <f>ROUND((F38+G38+H38)/9,0)</f>
        <v>2</v>
      </c>
    </row>
    <row r="39" spans="1:11" s="40" customFormat="1" ht="16.5">
      <c r="A39" s="39" t="s">
        <v>51</v>
      </c>
      <c r="B39" s="38">
        <v>3</v>
      </c>
      <c r="C39" s="37" t="s">
        <v>6</v>
      </c>
      <c r="D39" s="36">
        <v>18</v>
      </c>
      <c r="E39" s="36">
        <v>10</v>
      </c>
      <c r="F39" s="36">
        <v>3</v>
      </c>
      <c r="G39" s="42">
        <v>5</v>
      </c>
      <c r="H39" s="36"/>
      <c r="I39" s="36">
        <f>ROUND(E39/9,0)</f>
        <v>1</v>
      </c>
      <c r="J39" s="74">
        <f>ROUND((F39+G39+H39)/9,0)</f>
        <v>1</v>
      </c>
    </row>
    <row r="40" spans="1:11" s="40" customFormat="1" ht="16.5">
      <c r="A40" s="76" t="s">
        <v>50</v>
      </c>
      <c r="B40" s="75">
        <v>1</v>
      </c>
      <c r="C40" s="37" t="s">
        <v>6</v>
      </c>
      <c r="D40" s="36">
        <v>9</v>
      </c>
      <c r="E40" s="36">
        <v>9</v>
      </c>
      <c r="F40" s="36"/>
      <c r="G40" s="36"/>
      <c r="H40" s="36"/>
      <c r="I40" s="36">
        <f>ROUND(E40/9,0)</f>
        <v>1</v>
      </c>
      <c r="J40" s="74">
        <f>ROUND((F40+G40+H40)/9,0)</f>
        <v>0</v>
      </c>
    </row>
    <row r="41" spans="1:11" ht="16.5">
      <c r="A41" s="30" t="s">
        <v>3</v>
      </c>
      <c r="B41" s="24">
        <f>SUM(B33:B40)</f>
        <v>24</v>
      </c>
      <c r="C41" s="73">
        <f>COUNTIF(C33:C40,"e")</f>
        <v>4</v>
      </c>
      <c r="D41" s="24">
        <f>SUM(D33:D40)</f>
        <v>184</v>
      </c>
      <c r="E41" s="23">
        <f>SUM(E33:E40)</f>
        <v>77</v>
      </c>
      <c r="F41" s="23">
        <f>SUM(F33:F40)</f>
        <v>31</v>
      </c>
      <c r="G41" s="23">
        <f>SUM(G33:G40)</f>
        <v>76</v>
      </c>
      <c r="H41" s="23">
        <f>SUM(H33:H40)</f>
        <v>0</v>
      </c>
      <c r="I41" s="23">
        <f>SUM(I33:I40)</f>
        <v>9</v>
      </c>
      <c r="J41" s="23">
        <f>SUM(J33:J40)</f>
        <v>12</v>
      </c>
    </row>
    <row r="42" spans="1:11" ht="16.5">
      <c r="A42" s="72" t="s">
        <v>49</v>
      </c>
      <c r="B42" s="19">
        <f>B12+B21+B31+B41</f>
        <v>100</v>
      </c>
      <c r="C42" s="19">
        <f>C12+C21+C31+C41</f>
        <v>12</v>
      </c>
      <c r="D42" s="19">
        <f>D12+D21+D31+D41</f>
        <v>692</v>
      </c>
      <c r="E42" s="18">
        <f>E12+E21+E31+E41</f>
        <v>288</v>
      </c>
      <c r="F42" s="17">
        <f>F12+F21+F31+F41</f>
        <v>132</v>
      </c>
      <c r="G42" s="17">
        <f>G12+G21+G31+G41</f>
        <v>272</v>
      </c>
      <c r="H42" s="17">
        <f>H12+H21+H31+H41</f>
        <v>0</v>
      </c>
      <c r="I42" s="14"/>
      <c r="J42" s="71"/>
    </row>
    <row r="43" spans="1:11" ht="16.5">
      <c r="A43" s="70" t="s">
        <v>48</v>
      </c>
      <c r="B43" s="8"/>
      <c r="C43" s="69"/>
      <c r="D43" s="7"/>
      <c r="E43" s="12">
        <f>(E42/D42)*100</f>
        <v>41.618497109826592</v>
      </c>
      <c r="F43" s="11">
        <f>(F42/D42)*100</f>
        <v>19.075144508670519</v>
      </c>
      <c r="G43" s="10">
        <f>(G42/D42)*100</f>
        <v>39.306358381502889</v>
      </c>
      <c r="H43" s="10">
        <f>(H42/D42)*100</f>
        <v>0</v>
      </c>
      <c r="I43" s="4"/>
      <c r="J43" s="4"/>
    </row>
    <row r="44" spans="1:11" ht="15">
      <c r="A44" s="67"/>
      <c r="B44" s="66"/>
      <c r="C44" s="65"/>
      <c r="D44" s="65"/>
      <c r="E44" s="65"/>
      <c r="F44" s="64"/>
      <c r="G44" s="63"/>
      <c r="H44" s="62"/>
      <c r="I44" s="68"/>
      <c r="J44" s="68"/>
    </row>
    <row r="45" spans="1:11" ht="15">
      <c r="A45" s="67"/>
      <c r="B45" s="66"/>
      <c r="C45" s="65"/>
      <c r="D45" s="65"/>
      <c r="E45" s="65"/>
      <c r="F45" s="64"/>
      <c r="G45" s="63"/>
      <c r="H45" s="62"/>
      <c r="I45" s="61"/>
      <c r="J45" s="61"/>
    </row>
    <row r="46" spans="1:11" ht="15">
      <c r="A46" s="67"/>
      <c r="B46" s="66"/>
      <c r="C46" s="65"/>
      <c r="D46" s="65"/>
      <c r="E46" s="65"/>
      <c r="F46" s="64"/>
      <c r="G46" s="63"/>
      <c r="H46" s="62"/>
      <c r="I46" s="61"/>
      <c r="J46" s="61"/>
    </row>
    <row r="47" spans="1:11" ht="15">
      <c r="A47" s="67"/>
      <c r="B47" s="66"/>
      <c r="C47" s="65"/>
      <c r="D47" s="65"/>
      <c r="E47" s="65"/>
      <c r="F47" s="64"/>
      <c r="G47" s="63"/>
      <c r="H47" s="62"/>
      <c r="I47" s="61"/>
      <c r="J47" s="61"/>
    </row>
    <row r="48" spans="1:11" ht="15">
      <c r="A48" s="67"/>
      <c r="B48" s="66"/>
      <c r="C48" s="65"/>
      <c r="D48" s="65"/>
      <c r="E48" s="65"/>
      <c r="F48" s="64"/>
      <c r="G48" s="63"/>
      <c r="H48" s="62"/>
      <c r="I48" s="61"/>
      <c r="J48" s="61"/>
    </row>
    <row r="49" spans="1:21" ht="15">
      <c r="A49" s="67"/>
      <c r="B49" s="66"/>
      <c r="C49" s="65"/>
      <c r="D49" s="65"/>
      <c r="E49" s="65"/>
      <c r="F49" s="64"/>
      <c r="G49" s="63"/>
      <c r="H49" s="62"/>
      <c r="I49" s="61"/>
      <c r="J49" s="61"/>
    </row>
    <row r="50" spans="1:21" ht="15">
      <c r="A50" s="67"/>
      <c r="B50" s="66"/>
      <c r="C50" s="65"/>
      <c r="D50" s="65"/>
      <c r="E50" s="65"/>
      <c r="F50" s="64"/>
      <c r="G50" s="63"/>
      <c r="H50" s="62"/>
      <c r="I50" s="61"/>
      <c r="J50" s="61"/>
    </row>
    <row r="51" spans="1:21" ht="123.6" customHeight="1">
      <c r="A51" s="60" t="s">
        <v>47</v>
      </c>
      <c r="B51" s="59" t="s">
        <v>46</v>
      </c>
      <c r="C51" s="57" t="s">
        <v>45</v>
      </c>
      <c r="D51" s="57" t="s">
        <v>44</v>
      </c>
      <c r="E51" s="56" t="s">
        <v>43</v>
      </c>
      <c r="F51" s="58" t="s">
        <v>42</v>
      </c>
      <c r="G51" s="58" t="s">
        <v>41</v>
      </c>
      <c r="H51" s="57" t="s">
        <v>40</v>
      </c>
      <c r="I51" s="56" t="s">
        <v>39</v>
      </c>
      <c r="J51" s="56" t="s">
        <v>38</v>
      </c>
    </row>
    <row r="52" spans="1:21" ht="16.5">
      <c r="A52" s="48" t="s">
        <v>37</v>
      </c>
      <c r="B52" s="47"/>
      <c r="C52" s="47"/>
      <c r="D52" s="47"/>
      <c r="E52" s="47"/>
      <c r="F52" s="47"/>
      <c r="G52" s="47"/>
      <c r="H52" s="47"/>
      <c r="I52" s="47"/>
      <c r="J52" s="55"/>
    </row>
    <row r="53" spans="1:21" s="40" customFormat="1" ht="16.5">
      <c r="A53" s="39" t="s">
        <v>36</v>
      </c>
      <c r="B53" s="38">
        <v>4</v>
      </c>
      <c r="C53" s="37" t="s">
        <v>4</v>
      </c>
      <c r="D53" s="36">
        <v>29</v>
      </c>
      <c r="E53" s="36">
        <v>10</v>
      </c>
      <c r="F53" s="36">
        <v>7</v>
      </c>
      <c r="G53" s="42">
        <v>12</v>
      </c>
      <c r="H53" s="36"/>
      <c r="I53" s="36">
        <f>ROUND(E53/10,1)</f>
        <v>1</v>
      </c>
      <c r="J53" s="51">
        <f>ROUND((F53+G53+H53)/10,1)</f>
        <v>1.9</v>
      </c>
      <c r="K53" s="34"/>
      <c r="L53" s="33"/>
      <c r="M53" s="32"/>
      <c r="N53" s="21"/>
      <c r="O53" s="21"/>
      <c r="P53" s="21"/>
      <c r="Q53" s="41"/>
      <c r="R53" s="21"/>
      <c r="S53" s="21"/>
      <c r="T53" s="44"/>
    </row>
    <row r="54" spans="1:21" s="40" customFormat="1" ht="16.5">
      <c r="A54" s="54" t="s">
        <v>35</v>
      </c>
      <c r="B54" s="38">
        <v>3</v>
      </c>
      <c r="C54" s="37" t="s">
        <v>6</v>
      </c>
      <c r="D54" s="36">
        <v>25</v>
      </c>
      <c r="E54" s="36">
        <v>18</v>
      </c>
      <c r="F54" s="36">
        <v>3</v>
      </c>
      <c r="G54" s="42">
        <v>4</v>
      </c>
      <c r="H54" s="36"/>
      <c r="I54" s="36">
        <f>ROUND(E54/10,1)</f>
        <v>1.8</v>
      </c>
      <c r="J54" s="51">
        <f>ROUND((F54+G54+H54)/10,1)</f>
        <v>0.7</v>
      </c>
      <c r="K54" s="53"/>
      <c r="L54" s="33"/>
      <c r="M54" s="32"/>
      <c r="N54" s="21"/>
      <c r="O54" s="21"/>
      <c r="P54" s="21"/>
      <c r="Q54" s="41"/>
      <c r="R54" s="21"/>
      <c r="S54" s="21"/>
      <c r="T54" s="44"/>
    </row>
    <row r="55" spans="1:21" s="40" customFormat="1" ht="16.5">
      <c r="A55" s="39" t="s">
        <v>34</v>
      </c>
      <c r="B55" s="38">
        <v>3</v>
      </c>
      <c r="C55" s="37" t="s">
        <v>6</v>
      </c>
      <c r="D55" s="36">
        <v>18</v>
      </c>
      <c r="E55" s="36">
        <v>9</v>
      </c>
      <c r="F55" s="36">
        <v>3</v>
      </c>
      <c r="G55" s="36">
        <v>6</v>
      </c>
      <c r="H55" s="36"/>
      <c r="I55" s="36">
        <f>ROUND(E55/10,1)</f>
        <v>0.9</v>
      </c>
      <c r="J55" s="51">
        <f>ROUND((F55+G55+H55)/10,1)</f>
        <v>0.9</v>
      </c>
      <c r="K55" s="34"/>
      <c r="L55" s="33"/>
      <c r="M55" s="32"/>
      <c r="N55" s="21"/>
      <c r="O55" s="21"/>
      <c r="P55" s="21"/>
      <c r="Q55" s="21"/>
      <c r="R55" s="21"/>
      <c r="S55" s="21"/>
      <c r="T55" s="44"/>
    </row>
    <row r="56" spans="1:21" s="40" customFormat="1" ht="16.5">
      <c r="A56" s="39" t="s">
        <v>33</v>
      </c>
      <c r="B56" s="38">
        <v>4</v>
      </c>
      <c r="C56" s="37" t="s">
        <v>4</v>
      </c>
      <c r="D56" s="36">
        <v>27</v>
      </c>
      <c r="E56" s="36">
        <v>9</v>
      </c>
      <c r="F56" s="36">
        <v>6</v>
      </c>
      <c r="G56" s="36">
        <v>12</v>
      </c>
      <c r="H56" s="36"/>
      <c r="I56" s="36">
        <f>ROUND(E56/10,1)</f>
        <v>0.9</v>
      </c>
      <c r="J56" s="51">
        <f>ROUND((F56+G56+H56)/10,1)</f>
        <v>1.8</v>
      </c>
      <c r="K56" s="34"/>
      <c r="L56" s="33"/>
      <c r="M56" s="32"/>
      <c r="N56" s="21"/>
      <c r="O56" s="21"/>
      <c r="P56" s="21"/>
      <c r="Q56" s="21"/>
      <c r="R56" s="21"/>
      <c r="S56" s="21"/>
      <c r="T56" s="44"/>
    </row>
    <row r="57" spans="1:21" s="40" customFormat="1" ht="16.5">
      <c r="A57" s="39" t="s">
        <v>32</v>
      </c>
      <c r="B57" s="38">
        <v>3</v>
      </c>
      <c r="C57" s="37" t="s">
        <v>6</v>
      </c>
      <c r="D57" s="36">
        <v>20</v>
      </c>
      <c r="E57" s="36">
        <v>10</v>
      </c>
      <c r="F57" s="36">
        <v>4</v>
      </c>
      <c r="G57" s="42">
        <v>6</v>
      </c>
      <c r="H57" s="36"/>
      <c r="I57" s="36">
        <f>ROUND(E57/10,1)</f>
        <v>1</v>
      </c>
      <c r="J57" s="51">
        <f>ROUND((F57+G57+H57)/10,1)</f>
        <v>1</v>
      </c>
      <c r="K57" s="34"/>
      <c r="L57" s="33"/>
      <c r="M57" s="32"/>
      <c r="N57" s="21"/>
      <c r="O57" s="21"/>
      <c r="P57" s="21"/>
      <c r="Q57" s="41"/>
      <c r="R57" s="21"/>
      <c r="S57" s="21"/>
      <c r="T57" s="44"/>
    </row>
    <row r="58" spans="1:21" s="40" customFormat="1" ht="16.5">
      <c r="A58" s="39" t="s">
        <v>31</v>
      </c>
      <c r="B58" s="38">
        <v>4</v>
      </c>
      <c r="C58" s="37" t="s">
        <v>4</v>
      </c>
      <c r="D58" s="36">
        <v>27</v>
      </c>
      <c r="E58" s="36">
        <v>10</v>
      </c>
      <c r="F58" s="36">
        <v>6</v>
      </c>
      <c r="G58" s="42">
        <v>11</v>
      </c>
      <c r="H58" s="36"/>
      <c r="I58" s="36">
        <f>ROUND(E58/10,1)</f>
        <v>1</v>
      </c>
      <c r="J58" s="51">
        <f>ROUND((F58+G58+H58)/10,1)</f>
        <v>1.7</v>
      </c>
      <c r="K58" s="34"/>
      <c r="L58" s="33"/>
      <c r="M58" s="32"/>
      <c r="N58" s="21"/>
      <c r="O58" s="21"/>
      <c r="P58" s="21"/>
      <c r="Q58" s="41"/>
      <c r="R58" s="21"/>
      <c r="S58" s="21"/>
      <c r="T58" s="44"/>
    </row>
    <row r="59" spans="1:21" s="40" customFormat="1" ht="16.5">
      <c r="A59" s="39" t="s">
        <v>30</v>
      </c>
      <c r="B59" s="38">
        <v>3</v>
      </c>
      <c r="C59" s="37" t="s">
        <v>6</v>
      </c>
      <c r="D59" s="36">
        <v>27</v>
      </c>
      <c r="E59" s="36">
        <v>18</v>
      </c>
      <c r="F59" s="36">
        <v>3</v>
      </c>
      <c r="G59" s="42">
        <v>6</v>
      </c>
      <c r="H59" s="36"/>
      <c r="I59" s="36">
        <f>ROUND(E59/10,1)</f>
        <v>1.8</v>
      </c>
      <c r="J59" s="51">
        <f>ROUND((F59+G59+H59)/10,1)</f>
        <v>0.9</v>
      </c>
      <c r="K59" s="34"/>
      <c r="L59" s="33"/>
      <c r="M59" s="32"/>
      <c r="N59" s="21"/>
      <c r="O59" s="21"/>
      <c r="P59" s="21"/>
      <c r="Q59" s="41"/>
      <c r="R59" s="21"/>
      <c r="S59" s="21"/>
      <c r="T59" s="44"/>
    </row>
    <row r="60" spans="1:21" s="40" customFormat="1" ht="16.5">
      <c r="A60" s="39" t="s">
        <v>29</v>
      </c>
      <c r="B60" s="38">
        <v>4</v>
      </c>
      <c r="C60" s="37" t="s">
        <v>6</v>
      </c>
      <c r="D60" s="36">
        <v>36</v>
      </c>
      <c r="E60" s="36">
        <v>18</v>
      </c>
      <c r="F60" s="36">
        <v>6</v>
      </c>
      <c r="G60" s="42">
        <v>12</v>
      </c>
      <c r="H60" s="36"/>
      <c r="I60" s="36">
        <f>ROUND(E60/10,1)</f>
        <v>1.8</v>
      </c>
      <c r="J60" s="51">
        <f>ROUND((F60+G60+H60)/10,1)</f>
        <v>1.8</v>
      </c>
      <c r="K60" s="27"/>
      <c r="L60" s="7"/>
      <c r="M60" s="26"/>
      <c r="N60" s="7"/>
      <c r="O60" s="7"/>
      <c r="P60" s="7"/>
      <c r="Q60" s="7"/>
      <c r="R60" s="7"/>
      <c r="S60" s="7"/>
      <c r="T60" s="7"/>
    </row>
    <row r="61" spans="1:21" s="40" customFormat="1" ht="16.5">
      <c r="A61" s="30" t="s">
        <v>3</v>
      </c>
      <c r="B61" s="23">
        <f>SUM(B53:B60)</f>
        <v>28</v>
      </c>
      <c r="C61" s="29">
        <f>COUNTIF(C53:C60,"e")</f>
        <v>3</v>
      </c>
      <c r="D61" s="23">
        <f>SUM(D53:D60)</f>
        <v>209</v>
      </c>
      <c r="E61" s="23">
        <f>SUM(E53:E60)</f>
        <v>102</v>
      </c>
      <c r="F61" s="23">
        <f>SUM(F53:F60)</f>
        <v>38</v>
      </c>
      <c r="G61" s="23">
        <f>SUM(G53:G60)</f>
        <v>69</v>
      </c>
      <c r="H61" s="23">
        <f>SUM(H53:H60)</f>
        <v>0</v>
      </c>
      <c r="I61" s="23">
        <f>SUM(I53:I60)</f>
        <v>10.200000000000001</v>
      </c>
      <c r="J61" s="28">
        <f>SUM(J53:J60)</f>
        <v>10.700000000000001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1"/>
    </row>
    <row r="62" spans="1:21" ht="16.5">
      <c r="A62" s="48" t="s">
        <v>28</v>
      </c>
      <c r="B62" s="47"/>
      <c r="C62" s="47"/>
      <c r="D62" s="47"/>
      <c r="E62" s="47"/>
      <c r="F62" s="47"/>
      <c r="G62" s="47"/>
      <c r="H62" s="47"/>
      <c r="I62" s="47"/>
      <c r="J62" s="46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1" ht="16.5">
      <c r="A63" s="39" t="s">
        <v>27</v>
      </c>
      <c r="B63" s="38">
        <v>4</v>
      </c>
      <c r="C63" s="37" t="s">
        <v>4</v>
      </c>
      <c r="D63" s="36">
        <v>36</v>
      </c>
      <c r="E63" s="36">
        <v>18</v>
      </c>
      <c r="F63" s="36">
        <v>6</v>
      </c>
      <c r="G63" s="42">
        <v>12</v>
      </c>
      <c r="H63" s="36"/>
      <c r="I63" s="36">
        <f>ROUND(E63/9,0)</f>
        <v>2</v>
      </c>
      <c r="J63" s="51">
        <f>ROUND((F63+G63+H63)/9,0)</f>
        <v>2</v>
      </c>
      <c r="K63" s="34"/>
      <c r="L63" s="33"/>
      <c r="M63" s="32"/>
      <c r="N63" s="21"/>
      <c r="O63" s="21"/>
      <c r="P63" s="21"/>
      <c r="Q63" s="41"/>
      <c r="R63" s="21"/>
      <c r="S63" s="21"/>
      <c r="T63" s="44"/>
    </row>
    <row r="64" spans="1:21" ht="16.5">
      <c r="A64" s="39" t="s">
        <v>26</v>
      </c>
      <c r="B64" s="38">
        <v>4</v>
      </c>
      <c r="C64" s="37" t="s">
        <v>6</v>
      </c>
      <c r="D64" s="36">
        <v>39</v>
      </c>
      <c r="E64" s="36">
        <v>18</v>
      </c>
      <c r="F64" s="36">
        <v>9</v>
      </c>
      <c r="G64" s="42">
        <v>12</v>
      </c>
      <c r="H64" s="36"/>
      <c r="I64" s="36">
        <f>ROUND(E64/9,0)</f>
        <v>2</v>
      </c>
      <c r="J64" s="51">
        <f>ROUND((F64+G64+H64)/9,0)</f>
        <v>2</v>
      </c>
      <c r="K64" s="34"/>
      <c r="L64" s="33"/>
      <c r="M64" s="32"/>
      <c r="N64" s="21"/>
      <c r="O64" s="32"/>
      <c r="P64" s="32"/>
      <c r="Q64" s="32"/>
      <c r="R64" s="21"/>
      <c r="S64" s="21"/>
      <c r="T64" s="44"/>
    </row>
    <row r="65" spans="1:21" ht="16.5">
      <c r="A65" s="39" t="s">
        <v>25</v>
      </c>
      <c r="B65" s="38">
        <v>6</v>
      </c>
      <c r="C65" s="37" t="s">
        <v>4</v>
      </c>
      <c r="D65" s="36">
        <v>45</v>
      </c>
      <c r="E65" s="36">
        <v>18</v>
      </c>
      <c r="F65" s="36">
        <v>9</v>
      </c>
      <c r="G65" s="42">
        <v>18</v>
      </c>
      <c r="H65" s="36"/>
      <c r="I65" s="36">
        <f>ROUND(E65/9,0)</f>
        <v>2</v>
      </c>
      <c r="J65" s="51">
        <f>ROUND((F65+G65+H65)/9,0)</f>
        <v>3</v>
      </c>
      <c r="K65" s="34"/>
      <c r="L65" s="33"/>
      <c r="M65" s="32"/>
      <c r="N65" s="21"/>
      <c r="O65" s="21"/>
      <c r="P65" s="21"/>
      <c r="Q65" s="41"/>
      <c r="R65" s="21"/>
      <c r="S65" s="21"/>
      <c r="T65" s="44"/>
    </row>
    <row r="66" spans="1:21" ht="16.5">
      <c r="A66" s="39" t="s">
        <v>24</v>
      </c>
      <c r="B66" s="38">
        <v>5</v>
      </c>
      <c r="C66" s="37" t="s">
        <v>4</v>
      </c>
      <c r="D66" s="36">
        <v>36</v>
      </c>
      <c r="E66" s="36">
        <v>18</v>
      </c>
      <c r="F66" s="36">
        <v>6</v>
      </c>
      <c r="G66" s="36">
        <v>12</v>
      </c>
      <c r="H66" s="36"/>
      <c r="I66" s="36">
        <f>ROUND(E66/9,0)</f>
        <v>2</v>
      </c>
      <c r="J66" s="51">
        <f>ROUND((F66+G66+H66)/9,0)</f>
        <v>2</v>
      </c>
      <c r="K66" s="34"/>
      <c r="L66" s="33"/>
      <c r="M66" s="32"/>
      <c r="N66" s="21"/>
      <c r="O66" s="21"/>
      <c r="P66" s="21"/>
      <c r="Q66" s="21"/>
      <c r="R66" s="21"/>
      <c r="S66" s="21"/>
      <c r="T66" s="44"/>
      <c r="U66" s="40"/>
    </row>
    <row r="67" spans="1:21" s="40" customFormat="1" ht="16.5">
      <c r="A67" s="39" t="s">
        <v>23</v>
      </c>
      <c r="B67" s="38">
        <v>3</v>
      </c>
      <c r="C67" s="37" t="s">
        <v>6</v>
      </c>
      <c r="D67" s="36">
        <v>27</v>
      </c>
      <c r="E67" s="36">
        <v>9</v>
      </c>
      <c r="F67" s="36">
        <v>6</v>
      </c>
      <c r="G67" s="42">
        <v>12</v>
      </c>
      <c r="H67" s="36"/>
      <c r="I67" s="36">
        <f>ROUND(E67/9,0)</f>
        <v>1</v>
      </c>
      <c r="J67" s="51">
        <f>ROUND((F67+G67+H67)/9,0)</f>
        <v>2</v>
      </c>
      <c r="K67" s="34"/>
      <c r="L67" s="33"/>
      <c r="O67" s="21"/>
      <c r="P67" s="21"/>
      <c r="Q67" s="41"/>
      <c r="R67" s="21"/>
      <c r="S67" s="7"/>
      <c r="T67" s="31"/>
    </row>
    <row r="68" spans="1:21" s="40" customFormat="1" ht="16.5">
      <c r="A68" s="52" t="s">
        <v>22</v>
      </c>
      <c r="B68" s="38">
        <v>3</v>
      </c>
      <c r="C68" s="37" t="s">
        <v>6</v>
      </c>
      <c r="D68" s="36">
        <v>18</v>
      </c>
      <c r="E68" s="36">
        <v>9</v>
      </c>
      <c r="F68" s="36">
        <v>3</v>
      </c>
      <c r="G68" s="36">
        <v>6</v>
      </c>
      <c r="H68" s="36"/>
      <c r="I68" s="36">
        <f>ROUND(E68/9,0)</f>
        <v>1</v>
      </c>
      <c r="J68" s="51">
        <f>ROUND((F68+G68+H68)/9,0)</f>
        <v>1</v>
      </c>
      <c r="K68" s="34"/>
      <c r="L68" s="33"/>
      <c r="M68" s="32"/>
      <c r="N68" s="21"/>
      <c r="O68" s="21"/>
      <c r="P68" s="21"/>
      <c r="Q68" s="41"/>
      <c r="R68" s="21"/>
      <c r="S68" s="7"/>
      <c r="T68" s="31"/>
    </row>
    <row r="69" spans="1:21" ht="16.5">
      <c r="A69" s="30" t="s">
        <v>3</v>
      </c>
      <c r="B69" s="23">
        <f>SUM(B63:B68)</f>
        <v>25</v>
      </c>
      <c r="C69" s="29">
        <f>COUNTIF(C63:C68,"e")</f>
        <v>3</v>
      </c>
      <c r="D69" s="23">
        <f>SUM(D63:D68)</f>
        <v>201</v>
      </c>
      <c r="E69" s="23">
        <f>SUM(E63:E68)</f>
        <v>90</v>
      </c>
      <c r="F69" s="23">
        <f>SUM(F63:F68)</f>
        <v>39</v>
      </c>
      <c r="G69" s="23">
        <f>SUM(G63:G68)</f>
        <v>72</v>
      </c>
      <c r="H69" s="23">
        <f>SUM(H63:H68)</f>
        <v>0</v>
      </c>
      <c r="I69" s="23">
        <f>SUM(I63:I68)</f>
        <v>10</v>
      </c>
      <c r="J69" s="28">
        <f>SUM(J63:J68)</f>
        <v>12</v>
      </c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0"/>
    </row>
    <row r="70" spans="1:21" ht="16.5">
      <c r="A70" s="48" t="s">
        <v>21</v>
      </c>
      <c r="B70" s="47"/>
      <c r="C70" s="47"/>
      <c r="D70" s="47"/>
      <c r="E70" s="47"/>
      <c r="F70" s="47"/>
      <c r="G70" s="47"/>
      <c r="H70" s="47"/>
      <c r="I70" s="47"/>
      <c r="J70" s="46"/>
      <c r="K70" s="50"/>
      <c r="L70" s="50"/>
      <c r="M70" s="50"/>
      <c r="N70" s="50"/>
      <c r="O70" s="50"/>
      <c r="P70" s="50"/>
      <c r="Q70" s="50"/>
      <c r="R70" s="50"/>
      <c r="S70" s="50"/>
      <c r="T70" s="50"/>
    </row>
    <row r="71" spans="1:21" ht="16.5">
      <c r="A71" s="39" t="s">
        <v>20</v>
      </c>
      <c r="B71" s="38">
        <v>5</v>
      </c>
      <c r="C71" s="37" t="s">
        <v>4</v>
      </c>
      <c r="D71" s="36">
        <v>36</v>
      </c>
      <c r="E71" s="36">
        <v>18</v>
      </c>
      <c r="F71" s="36">
        <v>6</v>
      </c>
      <c r="G71" s="42">
        <v>12</v>
      </c>
      <c r="H71" s="36"/>
      <c r="I71" s="36">
        <f>ROUND(E71/10,0)</f>
        <v>2</v>
      </c>
      <c r="J71" s="35">
        <f>ROUND((F71+G71+H71)/10,0)</f>
        <v>2</v>
      </c>
      <c r="K71" s="34"/>
      <c r="L71" s="33"/>
      <c r="M71" s="32"/>
      <c r="N71" s="21"/>
      <c r="O71" s="21"/>
      <c r="P71" s="21"/>
      <c r="Q71" s="41"/>
      <c r="R71" s="21"/>
      <c r="S71" s="21"/>
      <c r="T71" s="44"/>
      <c r="U71" s="40"/>
    </row>
    <row r="72" spans="1:21" s="40" customFormat="1" ht="16.5">
      <c r="A72" s="39" t="s">
        <v>19</v>
      </c>
      <c r="B72" s="38">
        <v>3</v>
      </c>
      <c r="C72" s="37" t="s">
        <v>6</v>
      </c>
      <c r="D72" s="36">
        <v>27</v>
      </c>
      <c r="E72" s="36">
        <v>9</v>
      </c>
      <c r="F72" s="36">
        <v>6</v>
      </c>
      <c r="G72" s="36">
        <v>12</v>
      </c>
      <c r="H72" s="36"/>
      <c r="I72" s="36">
        <f>ROUND(E72/10,0)</f>
        <v>1</v>
      </c>
      <c r="J72" s="35">
        <f>ROUND((F72+G72+H72)/10,0)</f>
        <v>2</v>
      </c>
      <c r="M72" s="32"/>
      <c r="N72" s="21"/>
      <c r="O72" s="21"/>
      <c r="P72" s="21"/>
      <c r="Q72" s="41"/>
      <c r="R72" s="21"/>
      <c r="S72" s="7"/>
      <c r="T72" s="31"/>
    </row>
    <row r="73" spans="1:21" ht="16.5">
      <c r="A73" s="39" t="s">
        <v>18</v>
      </c>
      <c r="B73" s="38">
        <v>3</v>
      </c>
      <c r="C73" s="37" t="s">
        <v>6</v>
      </c>
      <c r="D73" s="36">
        <v>27</v>
      </c>
      <c r="E73" s="36">
        <v>9</v>
      </c>
      <c r="F73" s="36">
        <v>6</v>
      </c>
      <c r="G73" s="36">
        <v>12</v>
      </c>
      <c r="H73" s="36"/>
      <c r="I73" s="36">
        <f>ROUND(E73/10,0)</f>
        <v>1</v>
      </c>
      <c r="J73" s="35">
        <f>ROUND((F73+G73+H73)/10,0)</f>
        <v>2</v>
      </c>
      <c r="K73" s="43"/>
      <c r="L73" s="33"/>
      <c r="M73" s="32"/>
      <c r="N73" s="21"/>
      <c r="O73" s="21"/>
      <c r="P73" s="21"/>
      <c r="Q73" s="21"/>
      <c r="R73" s="21"/>
      <c r="S73" s="7"/>
      <c r="T73" s="31"/>
      <c r="U73" s="40"/>
    </row>
    <row r="74" spans="1:21" ht="16.5">
      <c r="A74" s="39" t="s">
        <v>17</v>
      </c>
      <c r="B74" s="38">
        <v>4</v>
      </c>
      <c r="C74" s="37" t="s">
        <v>4</v>
      </c>
      <c r="D74" s="36">
        <v>36</v>
      </c>
      <c r="E74" s="37">
        <v>18</v>
      </c>
      <c r="F74" s="37">
        <v>6</v>
      </c>
      <c r="G74" s="37">
        <v>12</v>
      </c>
      <c r="H74" s="36"/>
      <c r="I74" s="36">
        <f>ROUND(E74/10,0)</f>
        <v>2</v>
      </c>
      <c r="J74" s="35">
        <f>ROUND((F74+G74+H74)/10,0)</f>
        <v>2</v>
      </c>
      <c r="K74" s="49"/>
      <c r="L74" s="33"/>
      <c r="M74" s="32"/>
      <c r="N74" s="21"/>
      <c r="O74" s="21"/>
      <c r="P74" s="21"/>
      <c r="Q74" s="21"/>
      <c r="R74" s="21"/>
      <c r="S74" s="7"/>
      <c r="T74" s="31"/>
      <c r="U74" s="40"/>
    </row>
    <row r="75" spans="1:21" ht="16.5">
      <c r="A75" s="39" t="s">
        <v>16</v>
      </c>
      <c r="B75" s="38">
        <v>2</v>
      </c>
      <c r="C75" s="37" t="s">
        <v>6</v>
      </c>
      <c r="D75" s="36">
        <v>20</v>
      </c>
      <c r="E75" s="36">
        <v>10</v>
      </c>
      <c r="F75" s="36">
        <v>4</v>
      </c>
      <c r="G75" s="42">
        <v>6</v>
      </c>
      <c r="H75" s="36"/>
      <c r="I75" s="36">
        <f>ROUND(E75/10,0)</f>
        <v>1</v>
      </c>
      <c r="J75" s="35">
        <f>ROUND((F75+G75+H75)/10,0)</f>
        <v>1</v>
      </c>
      <c r="K75" s="49"/>
      <c r="L75" s="33"/>
      <c r="M75" s="32"/>
      <c r="N75" s="21"/>
      <c r="O75" s="21"/>
      <c r="P75" s="21"/>
      <c r="Q75" s="21"/>
      <c r="R75" s="21"/>
      <c r="S75" s="7"/>
      <c r="T75" s="31"/>
      <c r="U75" s="40"/>
    </row>
    <row r="76" spans="1:21" ht="16.5">
      <c r="A76" s="39" t="s">
        <v>15</v>
      </c>
      <c r="B76" s="38">
        <v>4</v>
      </c>
      <c r="C76" s="37" t="s">
        <v>6</v>
      </c>
      <c r="D76" s="36">
        <v>27</v>
      </c>
      <c r="E76" s="36">
        <v>10</v>
      </c>
      <c r="F76" s="36">
        <v>8</v>
      </c>
      <c r="G76" s="42">
        <v>9</v>
      </c>
      <c r="H76" s="36"/>
      <c r="I76" s="36">
        <f>ROUND(E76/10,0)</f>
        <v>1</v>
      </c>
      <c r="J76" s="35">
        <f>ROUND((F76+G76+H76)/10,0)</f>
        <v>2</v>
      </c>
      <c r="K76" s="34"/>
      <c r="L76" s="33"/>
      <c r="M76" s="32"/>
      <c r="N76" s="21"/>
      <c r="O76" s="21"/>
      <c r="P76" s="21"/>
      <c r="Q76" s="41"/>
      <c r="R76" s="21"/>
      <c r="S76" s="7"/>
      <c r="T76" s="31"/>
    </row>
    <row r="77" spans="1:21" ht="16.5">
      <c r="A77" s="39" t="s">
        <v>14</v>
      </c>
      <c r="B77" s="38">
        <v>6</v>
      </c>
      <c r="C77" s="37" t="s">
        <v>4</v>
      </c>
      <c r="D77" s="36"/>
      <c r="E77" s="36"/>
      <c r="F77" s="36"/>
      <c r="G77" s="42"/>
      <c r="H77" s="36"/>
      <c r="I77" s="36">
        <f>ROUND(E77/10,0)</f>
        <v>0</v>
      </c>
      <c r="J77" s="35">
        <f>ROUND((F77+G77+H77)/10,0)</f>
        <v>0</v>
      </c>
      <c r="K77" s="34"/>
      <c r="L77" s="33"/>
      <c r="M77" s="32"/>
      <c r="N77" s="21"/>
      <c r="O77" s="21"/>
      <c r="P77" s="21"/>
      <c r="Q77" s="41"/>
      <c r="R77" s="21"/>
      <c r="S77" s="7"/>
      <c r="T77" s="31"/>
      <c r="U77" s="40"/>
    </row>
    <row r="78" spans="1:21" ht="16.5">
      <c r="A78" s="39" t="s">
        <v>13</v>
      </c>
      <c r="B78" s="38">
        <v>1</v>
      </c>
      <c r="C78" s="37" t="s">
        <v>6</v>
      </c>
      <c r="D78" s="36">
        <v>9</v>
      </c>
      <c r="E78" s="36"/>
      <c r="F78" s="36"/>
      <c r="G78" s="42">
        <v>9</v>
      </c>
      <c r="H78" s="36"/>
      <c r="I78" s="36">
        <f>ROUND(E78/10,0)</f>
        <v>0</v>
      </c>
      <c r="J78" s="35">
        <f>ROUND((F78+G78+H78)/10,0)</f>
        <v>1</v>
      </c>
      <c r="K78" s="34"/>
      <c r="L78" s="33"/>
      <c r="M78" s="32"/>
      <c r="N78" s="21"/>
      <c r="O78" s="21"/>
      <c r="P78" s="21"/>
      <c r="Q78" s="41"/>
      <c r="R78" s="21"/>
      <c r="S78" s="7"/>
      <c r="T78" s="31"/>
    </row>
    <row r="79" spans="1:21" ht="16.5">
      <c r="A79" s="30" t="s">
        <v>3</v>
      </c>
      <c r="B79" s="23">
        <f>SUM(B71:B78)</f>
        <v>28</v>
      </c>
      <c r="C79" s="29">
        <f>COUNTIF(C71:C78,"e")</f>
        <v>3</v>
      </c>
      <c r="D79" s="23">
        <f>SUM(D71:D78)</f>
        <v>182</v>
      </c>
      <c r="E79" s="23">
        <f>SUM(E71:E78)</f>
        <v>74</v>
      </c>
      <c r="F79" s="23">
        <f>SUM(F71:F78)</f>
        <v>36</v>
      </c>
      <c r="G79" s="23">
        <f>SUM(G71:G78)</f>
        <v>72</v>
      </c>
      <c r="H79" s="23">
        <f>SUM(H71:H78)</f>
        <v>0</v>
      </c>
      <c r="I79" s="23">
        <f>SUM(I71:I78)</f>
        <v>8</v>
      </c>
      <c r="J79" s="28">
        <f>SUM(J71:J78)</f>
        <v>12</v>
      </c>
      <c r="K79" s="27"/>
      <c r="L79" s="7"/>
      <c r="M79" s="26"/>
      <c r="N79" s="7"/>
      <c r="O79" s="7"/>
      <c r="P79" s="7"/>
      <c r="Q79" s="7"/>
      <c r="R79" s="7"/>
      <c r="S79" s="7"/>
      <c r="T79" s="7"/>
    </row>
    <row r="80" spans="1:21" ht="16.5">
      <c r="A80" s="48" t="s">
        <v>12</v>
      </c>
      <c r="B80" s="47"/>
      <c r="C80" s="47"/>
      <c r="D80" s="47"/>
      <c r="E80" s="47"/>
      <c r="F80" s="47"/>
      <c r="G80" s="47"/>
      <c r="H80" s="47"/>
      <c r="I80" s="47"/>
      <c r="J80" s="46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0"/>
    </row>
    <row r="81" spans="1:21" ht="16.5">
      <c r="A81" s="39" t="s">
        <v>11</v>
      </c>
      <c r="B81" s="38">
        <v>5</v>
      </c>
      <c r="C81" s="37" t="s">
        <v>4</v>
      </c>
      <c r="D81" s="36">
        <v>50</v>
      </c>
      <c r="E81" s="36">
        <v>20</v>
      </c>
      <c r="F81" s="36">
        <v>10</v>
      </c>
      <c r="G81" s="42">
        <v>20</v>
      </c>
      <c r="H81" s="36"/>
      <c r="I81" s="36">
        <f>ROUND(E81/8,0)</f>
        <v>3</v>
      </c>
      <c r="J81" s="35">
        <f>ROUND((F81+G81+H81)/8,0)</f>
        <v>4</v>
      </c>
      <c r="K81" s="34"/>
      <c r="L81" s="33"/>
      <c r="M81" s="32"/>
      <c r="N81" s="21"/>
      <c r="O81" s="21"/>
      <c r="P81" s="21"/>
      <c r="Q81" s="41"/>
      <c r="R81" s="21"/>
      <c r="S81" s="21"/>
      <c r="T81" s="44"/>
      <c r="U81" s="40"/>
    </row>
    <row r="82" spans="1:21" ht="16.5">
      <c r="A82" s="39" t="s">
        <v>10</v>
      </c>
      <c r="B82" s="38">
        <v>4</v>
      </c>
      <c r="C82" s="37" t="s">
        <v>4</v>
      </c>
      <c r="D82" s="36">
        <v>25</v>
      </c>
      <c r="E82" s="36">
        <v>9</v>
      </c>
      <c r="F82" s="36">
        <v>6</v>
      </c>
      <c r="G82" s="42">
        <v>10</v>
      </c>
      <c r="H82" s="36"/>
      <c r="I82" s="36">
        <f>ROUND(E82/10,0)</f>
        <v>1</v>
      </c>
      <c r="J82" s="35">
        <f>ROUND((F82+G82+H82)/10,0)</f>
        <v>2</v>
      </c>
      <c r="K82" s="34"/>
      <c r="L82" s="33"/>
      <c r="M82" s="32"/>
      <c r="N82" s="21"/>
      <c r="O82" s="21"/>
      <c r="P82" s="21"/>
      <c r="Q82" s="41"/>
      <c r="R82" s="21"/>
      <c r="S82" s="21"/>
      <c r="T82" s="44"/>
      <c r="U82" s="40"/>
    </row>
    <row r="83" spans="1:21" ht="16.5">
      <c r="A83" s="39" t="s">
        <v>9</v>
      </c>
      <c r="B83" s="38">
        <v>3</v>
      </c>
      <c r="C83" s="37" t="s">
        <v>6</v>
      </c>
      <c r="D83" s="36">
        <v>27</v>
      </c>
      <c r="E83" s="36">
        <v>9</v>
      </c>
      <c r="F83" s="36">
        <v>6</v>
      </c>
      <c r="G83" s="42">
        <v>12</v>
      </c>
      <c r="H83" s="36"/>
      <c r="I83" s="36">
        <f>ROUND(E83/8,0)</f>
        <v>1</v>
      </c>
      <c r="J83" s="35">
        <f>ROUND((F83+G83+H83)/8,0)</f>
        <v>2</v>
      </c>
      <c r="K83" s="43"/>
      <c r="L83" s="33"/>
      <c r="M83" s="32"/>
      <c r="N83" s="21"/>
      <c r="O83" s="21"/>
      <c r="P83" s="21"/>
      <c r="Q83" s="41"/>
      <c r="R83" s="21"/>
      <c r="S83" s="7"/>
      <c r="T83" s="31"/>
      <c r="U83" s="40"/>
    </row>
    <row r="84" spans="1:21" ht="16.5">
      <c r="A84" s="39" t="s">
        <v>8</v>
      </c>
      <c r="B84" s="38">
        <v>5</v>
      </c>
      <c r="C84" s="37" t="s">
        <v>6</v>
      </c>
      <c r="D84" s="36">
        <v>36</v>
      </c>
      <c r="E84" s="36">
        <v>14</v>
      </c>
      <c r="F84" s="36">
        <v>10</v>
      </c>
      <c r="G84" s="42">
        <v>12</v>
      </c>
      <c r="H84" s="36"/>
      <c r="I84" s="36">
        <f>ROUND(E84/8,0)</f>
        <v>2</v>
      </c>
      <c r="J84" s="35">
        <f>ROUND((F84+G84+H84)/8,0)</f>
        <v>3</v>
      </c>
      <c r="K84" s="34"/>
      <c r="L84" s="33"/>
      <c r="M84" s="32"/>
      <c r="N84" s="21"/>
      <c r="O84" s="21"/>
      <c r="P84" s="21"/>
      <c r="Q84" s="41"/>
      <c r="R84" s="21"/>
      <c r="S84" s="7"/>
      <c r="T84" s="31"/>
      <c r="U84" s="40"/>
    </row>
    <row r="85" spans="1:21" ht="16.5">
      <c r="A85" s="39" t="s">
        <v>7</v>
      </c>
      <c r="B85" s="38">
        <v>2</v>
      </c>
      <c r="C85" s="37" t="s">
        <v>6</v>
      </c>
      <c r="D85" s="36">
        <v>18</v>
      </c>
      <c r="E85" s="36"/>
      <c r="F85" s="36"/>
      <c r="G85" s="36">
        <v>18</v>
      </c>
      <c r="H85" s="36"/>
      <c r="I85" s="36">
        <f>ROUND(E85/8,0)</f>
        <v>0</v>
      </c>
      <c r="J85" s="35">
        <f>ROUND((F85+G85+H85)/8,0)</f>
        <v>2</v>
      </c>
      <c r="K85" s="34"/>
      <c r="L85" s="33"/>
      <c r="M85" s="32"/>
      <c r="N85" s="21"/>
      <c r="O85" s="21"/>
      <c r="P85" s="21"/>
      <c r="Q85" s="21"/>
      <c r="R85" s="21"/>
      <c r="S85" s="7"/>
      <c r="T85" s="31"/>
      <c r="U85" s="40"/>
    </row>
    <row r="86" spans="1:21" ht="16.5">
      <c r="A86" s="39" t="s">
        <v>5</v>
      </c>
      <c r="B86" s="38">
        <v>10</v>
      </c>
      <c r="C86" s="37" t="s">
        <v>4</v>
      </c>
      <c r="D86" s="36"/>
      <c r="E86" s="36"/>
      <c r="F86" s="36"/>
      <c r="G86" s="36"/>
      <c r="H86" s="36"/>
      <c r="I86" s="36">
        <f>ROUND(E86/8,0)</f>
        <v>0</v>
      </c>
      <c r="J86" s="35">
        <f>ROUND((F86+G86+H86)/8,0)</f>
        <v>0</v>
      </c>
      <c r="K86" s="34"/>
      <c r="L86" s="33"/>
      <c r="M86" s="32"/>
      <c r="N86" s="21"/>
      <c r="O86" s="21"/>
      <c r="P86" s="21"/>
      <c r="Q86" s="21"/>
      <c r="R86" s="21"/>
      <c r="S86" s="7"/>
      <c r="T86" s="31"/>
    </row>
    <row r="87" spans="1:21" ht="16.5">
      <c r="A87" s="30" t="s">
        <v>3</v>
      </c>
      <c r="B87" s="23">
        <f>SUM(B81:B86)</f>
        <v>29</v>
      </c>
      <c r="C87" s="29">
        <f>COUNTIF(C81:C86,"e")</f>
        <v>3</v>
      </c>
      <c r="D87" s="23">
        <f>SUM(D81:D86)</f>
        <v>156</v>
      </c>
      <c r="E87" s="23">
        <f>SUM(E81:E86)</f>
        <v>52</v>
      </c>
      <c r="F87" s="23">
        <f>SUM(F81:F86)</f>
        <v>32</v>
      </c>
      <c r="G87" s="23">
        <f>SUM(G81:G86)</f>
        <v>72</v>
      </c>
      <c r="H87" s="23">
        <f>SUM(H81:H86)</f>
        <v>0</v>
      </c>
      <c r="I87" s="23">
        <f>SUM(I81:I86)</f>
        <v>7</v>
      </c>
      <c r="J87" s="28">
        <f>SUM(J81:J86)</f>
        <v>13</v>
      </c>
      <c r="K87" s="27"/>
      <c r="L87" s="7"/>
      <c r="M87" s="26"/>
      <c r="N87" s="7"/>
      <c r="O87" s="7"/>
      <c r="P87" s="7"/>
      <c r="Q87" s="7"/>
      <c r="R87" s="7"/>
      <c r="S87" s="7"/>
      <c r="T87" s="7"/>
    </row>
    <row r="88" spans="1:21" ht="16.5">
      <c r="A88" s="25" t="s">
        <v>2</v>
      </c>
      <c r="B88" s="24">
        <f>B61+B69+B79+B87</f>
        <v>110</v>
      </c>
      <c r="C88" s="24">
        <f>C61+C69+C79+C87</f>
        <v>12</v>
      </c>
      <c r="D88" s="24">
        <f>D61+D69+D79+D87</f>
        <v>748</v>
      </c>
      <c r="E88" s="23">
        <f>E61+E69+E79+E87</f>
        <v>318</v>
      </c>
      <c r="F88" s="23">
        <f>F61+F69+F79+F87</f>
        <v>145</v>
      </c>
      <c r="G88" s="23">
        <f>G61+G69+G79+G87</f>
        <v>285</v>
      </c>
      <c r="H88" s="23">
        <f>H61+H69+H79+H87</f>
        <v>0</v>
      </c>
      <c r="I88" s="7"/>
      <c r="J88" s="21"/>
      <c r="K88" s="22"/>
      <c r="L88" s="7"/>
      <c r="M88" s="7"/>
      <c r="N88" s="7"/>
      <c r="O88" s="7"/>
      <c r="P88" s="7"/>
      <c r="Q88" s="7"/>
      <c r="R88" s="7"/>
      <c r="S88" s="7"/>
      <c r="T88" s="21"/>
    </row>
    <row r="89" spans="1:21" ht="16.5">
      <c r="A89" s="20" t="s">
        <v>1</v>
      </c>
      <c r="B89" s="19">
        <f>B42+B88</f>
        <v>210</v>
      </c>
      <c r="C89" s="19">
        <f>C42+C88</f>
        <v>24</v>
      </c>
      <c r="D89" s="19">
        <f>D42+D88</f>
        <v>1440</v>
      </c>
      <c r="E89" s="18">
        <f>E42+E88</f>
        <v>606</v>
      </c>
      <c r="F89" s="17">
        <f>F42+F88</f>
        <v>277</v>
      </c>
      <c r="G89" s="17">
        <f>G42+G88</f>
        <v>557</v>
      </c>
      <c r="H89" s="17">
        <f>H42+H88</f>
        <v>0</v>
      </c>
      <c r="I89" s="14"/>
      <c r="J89" s="14"/>
      <c r="K89" s="16"/>
      <c r="L89" s="15"/>
      <c r="M89" s="15"/>
      <c r="N89" s="15"/>
      <c r="O89" s="15"/>
      <c r="P89" s="15"/>
      <c r="Q89" s="15"/>
      <c r="R89" s="15"/>
      <c r="S89" s="14"/>
      <c r="T89" s="14"/>
    </row>
    <row r="90" spans="1:21" ht="16.5">
      <c r="A90" s="13" t="s">
        <v>0</v>
      </c>
      <c r="B90" s="8"/>
      <c r="C90" s="7"/>
      <c r="D90" s="7"/>
      <c r="E90" s="12">
        <f>(E89/D89)*100</f>
        <v>42.083333333333336</v>
      </c>
      <c r="F90" s="11">
        <f>(F89/D89)*100</f>
        <v>19.236111111111111</v>
      </c>
      <c r="G90" s="10">
        <f>(G89/D89)*100</f>
        <v>38.680555555555557</v>
      </c>
      <c r="H90" s="10">
        <f>(H89/D89)*100</f>
        <v>0</v>
      </c>
      <c r="I90" s="5"/>
      <c r="J90" s="4"/>
      <c r="K90" s="9"/>
      <c r="L90" s="8"/>
      <c r="M90" s="7"/>
      <c r="N90" s="7"/>
      <c r="O90" s="6"/>
      <c r="P90" s="6"/>
      <c r="Q90" s="6"/>
      <c r="R90" s="6"/>
      <c r="S90" s="5"/>
      <c r="T90" s="4"/>
    </row>
    <row r="92" spans="1:21">
      <c r="E92" s="3"/>
    </row>
  </sheetData>
  <mergeCells count="10">
    <mergeCell ref="K61:T61"/>
    <mergeCell ref="K70:T70"/>
    <mergeCell ref="A80:J80"/>
    <mergeCell ref="A62:J62"/>
    <mergeCell ref="A1:J1"/>
    <mergeCell ref="A2:J2"/>
    <mergeCell ref="A4:J4"/>
    <mergeCell ref="I44:J44"/>
    <mergeCell ref="A52:J52"/>
    <mergeCell ref="A70:J70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IŻ I st. niest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2018-12-07T11:01:02Z</dcterms:created>
  <dcterms:modified xsi:type="dcterms:W3CDTF">2018-12-07T11:01:13Z</dcterms:modified>
</cp:coreProperties>
</file>