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uta Sawa\Desktop\Senat marzec 2026\doskonalenie technologia żywności\"/>
    </mc:Choice>
  </mc:AlternateContent>
  <xr:revisionPtr revIDLastSave="0" documentId="13_ncr:1_{F50965F9-A6D4-4CD7-9E6D-31177F3D55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Z- S2" sheetId="3" r:id="rId1"/>
  </sheets>
  <calcPr calcId="191029"/>
  <customWorkbookViews>
    <customWorkbookView name="... - Widok osobisty" guid="{92F45279-2B84-49D6-99D2-2F9433088DD8}" mergeInterval="0" personalView="1" maximized="1" xWindow="1" yWindow="1" windowWidth="1676" windowHeight="822" activeSheetId="3" showComments="commIndAndComment"/>
    <customWorkbookView name="Rada Wydziału - 25 IV 2019 r." guid="{FAEE152E-7CF6-411E-9857-567DC867CB6E}" maximized="1" xWindow="1" yWindow="1" windowWidth="1920" windowHeight="992" activeSheetId="3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2" i="3" l="1"/>
  <c r="K112" i="3"/>
  <c r="K108" i="3"/>
  <c r="J108" i="3"/>
  <c r="K107" i="3"/>
  <c r="J107" i="3"/>
  <c r="K106" i="3"/>
  <c r="J106" i="3"/>
  <c r="K105" i="3"/>
  <c r="J105" i="3"/>
  <c r="C19" i="3"/>
  <c r="C34" i="3"/>
  <c r="C45" i="3"/>
  <c r="K119" i="3" l="1"/>
  <c r="J119" i="3"/>
  <c r="K118" i="3"/>
  <c r="J118" i="3"/>
  <c r="K117" i="3"/>
  <c r="J117" i="3"/>
  <c r="K116" i="3"/>
  <c r="J116" i="3"/>
  <c r="K115" i="3"/>
  <c r="J115" i="3"/>
  <c r="K111" i="3"/>
  <c r="J111" i="3"/>
  <c r="K110" i="3"/>
  <c r="J110" i="3"/>
  <c r="J29" i="3"/>
  <c r="K29" i="3"/>
  <c r="J37" i="3"/>
  <c r="J38" i="3"/>
  <c r="J39" i="3"/>
  <c r="J40" i="3"/>
  <c r="J41" i="3"/>
  <c r="J42" i="3"/>
  <c r="J43" i="3"/>
  <c r="J44" i="3"/>
  <c r="J36" i="3"/>
  <c r="K37" i="3"/>
  <c r="K38" i="3"/>
  <c r="K39" i="3"/>
  <c r="K40" i="3"/>
  <c r="K41" i="3"/>
  <c r="K42" i="3"/>
  <c r="K43" i="3"/>
  <c r="K44" i="3"/>
  <c r="K36" i="3"/>
  <c r="D34" i="3"/>
  <c r="E34" i="3"/>
  <c r="F34" i="3"/>
  <c r="G34" i="3"/>
  <c r="H34" i="3"/>
  <c r="J22" i="3"/>
  <c r="J23" i="3"/>
  <c r="J24" i="3"/>
  <c r="J25" i="3"/>
  <c r="J26" i="3"/>
  <c r="J27" i="3"/>
  <c r="J28" i="3"/>
  <c r="J30" i="3"/>
  <c r="J31" i="3"/>
  <c r="J32" i="3"/>
  <c r="J33" i="3"/>
  <c r="J21" i="3"/>
  <c r="K22" i="3"/>
  <c r="K23" i="3"/>
  <c r="K24" i="3"/>
  <c r="K25" i="3"/>
  <c r="K26" i="3"/>
  <c r="K27" i="3"/>
  <c r="K28" i="3"/>
  <c r="K30" i="3"/>
  <c r="K31" i="3"/>
  <c r="K32" i="3"/>
  <c r="K33" i="3"/>
  <c r="K21" i="3"/>
  <c r="J10" i="3"/>
  <c r="J11" i="3"/>
  <c r="J12" i="3"/>
  <c r="J13" i="3"/>
  <c r="J14" i="3"/>
  <c r="J15" i="3"/>
  <c r="J16" i="3"/>
  <c r="J17" i="3"/>
  <c r="J18" i="3"/>
  <c r="J9" i="3"/>
  <c r="K10" i="3"/>
  <c r="K11" i="3"/>
  <c r="K12" i="3"/>
  <c r="K13" i="3"/>
  <c r="K14" i="3"/>
  <c r="K15" i="3"/>
  <c r="K16" i="3"/>
  <c r="K17" i="3"/>
  <c r="K18" i="3"/>
  <c r="K9" i="3"/>
  <c r="I45" i="3"/>
  <c r="H45" i="3"/>
  <c r="G45" i="3"/>
  <c r="F45" i="3"/>
  <c r="E45" i="3"/>
  <c r="D45" i="3"/>
  <c r="I34" i="3"/>
  <c r="I19" i="3"/>
  <c r="H19" i="3"/>
  <c r="G19" i="3"/>
  <c r="F19" i="3"/>
  <c r="E19" i="3"/>
  <c r="D19" i="3"/>
  <c r="J45" i="3" l="1"/>
  <c r="K45" i="3"/>
  <c r="K19" i="3"/>
  <c r="G46" i="3"/>
  <c r="F46" i="3"/>
  <c r="H46" i="3"/>
  <c r="K34" i="3"/>
  <c r="J19" i="3"/>
  <c r="J34" i="3"/>
  <c r="I46" i="3"/>
  <c r="D46" i="3"/>
  <c r="C46" i="3"/>
  <c r="E46" i="3"/>
  <c r="G47" i="3" l="1"/>
  <c r="H47" i="3"/>
  <c r="F47" i="3"/>
  <c r="I47" i="3"/>
</calcChain>
</file>

<file path=xl/sharedStrings.xml><?xml version="1.0" encoding="utf-8"?>
<sst xmlns="http://schemas.openxmlformats.org/spreadsheetml/2006/main" count="227" uniqueCount="123">
  <si>
    <t>ECTS</t>
  </si>
  <si>
    <t>Wykłady</t>
  </si>
  <si>
    <t xml:space="preserve">Σ   </t>
  </si>
  <si>
    <t>Seminarium dyplomowe 1</t>
  </si>
  <si>
    <t>Seminarium dyplomowe 2</t>
  </si>
  <si>
    <t>Udział w całości godzin, %</t>
  </si>
  <si>
    <t>Wykładów
tygodniowo</t>
  </si>
  <si>
    <t>Ćwiczeń
tygodniowo</t>
  </si>
  <si>
    <t>Ćwiczenia
audytoryjne</t>
  </si>
  <si>
    <t>Ćwiczenia
laboratyryjne</t>
  </si>
  <si>
    <t>Ćwiczenia
terenowe</t>
  </si>
  <si>
    <t>Forma
zalIiczenia</t>
  </si>
  <si>
    <t>Godziny
 ogółem</t>
  </si>
  <si>
    <t>SEMESTR 1</t>
  </si>
  <si>
    <t>SEMESTR 2</t>
  </si>
  <si>
    <t>SEMESTR 3</t>
  </si>
  <si>
    <t>(l. tygodni:</t>
  </si>
  <si>
    <t>Nazwa przedmiotu / modułu</t>
  </si>
  <si>
    <t>ID</t>
  </si>
  <si>
    <t>Zajęcia z obszarów nauk humanistycznych i społecznych</t>
  </si>
  <si>
    <t>*</t>
  </si>
  <si>
    <t>E</t>
  </si>
  <si>
    <t>Z</t>
  </si>
  <si>
    <t>Metodologia badań*</t>
  </si>
  <si>
    <t>Nutrigenomika</t>
  </si>
  <si>
    <t>Statystyka stosowana</t>
  </si>
  <si>
    <t>Zafałszowania żywności</t>
  </si>
  <si>
    <t>Innowacje w przetwórstwie surowców roślinnych</t>
  </si>
  <si>
    <t>Innowacje w przetwórstwie surowców zwierzęcych</t>
  </si>
  <si>
    <t>Trendy w żywieniu człowieka</t>
  </si>
  <si>
    <t>Polityka żywnościowa*</t>
  </si>
  <si>
    <t>Wykład monograficzny</t>
  </si>
  <si>
    <t>Praca magisterska i egzamin dyplomowy</t>
  </si>
  <si>
    <t>Ogółem w semestrach 1-3</t>
  </si>
  <si>
    <t>Analiza żywności 1</t>
  </si>
  <si>
    <t>Bezpieczeństwo zdrowotne żywności 1</t>
  </si>
  <si>
    <t>Bioaktywne składniki żywności 1</t>
  </si>
  <si>
    <t>Biotechnologia w żywności i żywieniu człowieka 1</t>
  </si>
  <si>
    <t>Technologia gastronomiczna 1</t>
  </si>
  <si>
    <t>Technologia owoców, warzyw i grzybów 1</t>
  </si>
  <si>
    <t>Technologia zbóż 1</t>
  </si>
  <si>
    <t>Technologia mięsa 1</t>
  </si>
  <si>
    <t>Technologia mleka 1</t>
  </si>
  <si>
    <t>Analiza żywności 2</t>
  </si>
  <si>
    <t>Bezpieczeństwo zdrowotne żywności 2</t>
  </si>
  <si>
    <t>Bioaktywne składniki żywności 2</t>
  </si>
  <si>
    <t>Biotechnologia w żywności i żywieniu człowieka 2</t>
  </si>
  <si>
    <t>Technologia gastronomiczna 2</t>
  </si>
  <si>
    <t>Technologia owoców, warzyw i grzybów 2</t>
  </si>
  <si>
    <t xml:space="preserve">Technologia zbóż 2 </t>
  </si>
  <si>
    <t>Technologia mięsa 2</t>
  </si>
  <si>
    <t>Technologia mleka 2</t>
  </si>
  <si>
    <t>Analiza żywności 3</t>
  </si>
  <si>
    <t>Bezpieczeństwo zdrowotne żywności 3</t>
  </si>
  <si>
    <t>Bioaktywne składniki żywności 3</t>
  </si>
  <si>
    <t>Biotechnologia w żywności i żywieniu człowieka 3</t>
  </si>
  <si>
    <t>Technologia gastronomiczna 3</t>
  </si>
  <si>
    <t>Technologia owoców, warzyw i grzybów 3</t>
  </si>
  <si>
    <t>Technologia zbóż 3</t>
  </si>
  <si>
    <t>Technologia mięsa 3</t>
  </si>
  <si>
    <t>Technologia mleka 3</t>
  </si>
  <si>
    <t>Cukiernictwo</t>
  </si>
  <si>
    <t>Profilaktyka żywieniowa</t>
  </si>
  <si>
    <t>Technologia produktów fermentowanych pochodzenia roślinnego</t>
  </si>
  <si>
    <t>Żywienie sportowców i osób aktywnych fizycznie</t>
  </si>
  <si>
    <t>Żywność tradycyjna i regionalna</t>
  </si>
  <si>
    <t>Żywność wygodna</t>
  </si>
  <si>
    <t>Jakość w laboratorium</t>
  </si>
  <si>
    <t>Nutraceutyki pochodzenia roślinnego</t>
  </si>
  <si>
    <t>Owoce i warzywa egzotyczne</t>
  </si>
  <si>
    <t xml:space="preserve">Żywienie w chorobach układu krążenia </t>
  </si>
  <si>
    <t>Praktyki zawodowe (4 tygodnie)</t>
  </si>
  <si>
    <t xml:space="preserve">Żywność ekologiczna </t>
  </si>
  <si>
    <t xml:space="preserve">Alergeny w żywności </t>
  </si>
  <si>
    <t xml:space="preserve">Owady w technologii żywności </t>
  </si>
  <si>
    <t>Monitorowanie kontaminacji żywności</t>
  </si>
  <si>
    <t>Język obcy</t>
  </si>
  <si>
    <t>Technologia specjalizacyjna 1</t>
  </si>
  <si>
    <t>Technologia specjalizacyjna 2</t>
  </si>
  <si>
    <t>Technologia specjalizacyjna 3</t>
  </si>
  <si>
    <t xml:space="preserve">Systemy i narzędzia zarządzania jakością </t>
  </si>
  <si>
    <t xml:space="preserve"> Przedmiot do wyboru 1 </t>
  </si>
  <si>
    <t>Komunikacja społeczna</t>
  </si>
  <si>
    <t>Planowanie kariery i wiedza o rynku pracy</t>
  </si>
  <si>
    <t xml:space="preserve">Enzymy w przemyśle spożywczym </t>
  </si>
  <si>
    <t xml:space="preserve">Technologia produktów fermentowanych pochodzenia zwierzęcego </t>
  </si>
  <si>
    <t>Nowoczesne metody kulinarne</t>
  </si>
  <si>
    <t xml:space="preserve">Technologia ekstruzji </t>
  </si>
  <si>
    <t>Żywność specjalnego przeznaczenia</t>
  </si>
  <si>
    <t>Przedmiot do wyboru 2</t>
  </si>
  <si>
    <t xml:space="preserve"> Przedmiot do wyboru 2</t>
  </si>
  <si>
    <t xml:space="preserve"> Przedmiot do wyboru 3</t>
  </si>
  <si>
    <t xml:space="preserve">Przedmiot do wyboru 3 </t>
  </si>
  <si>
    <t>Technologie specjalizacyjne</t>
  </si>
  <si>
    <t xml:space="preserve">Przedmioty do wyboru </t>
  </si>
  <si>
    <t xml:space="preserve">Język angielski  </t>
  </si>
  <si>
    <t xml:space="preserve">Język niemiecki </t>
  </si>
  <si>
    <t>Jezyk rosyjski</t>
  </si>
  <si>
    <t xml:space="preserve">Język obcy </t>
  </si>
  <si>
    <t>Functional food</t>
  </si>
  <si>
    <t>WYDZIAŁ NAUK O ŻYWNOŚCI I BIOTECHNOLOGII,</t>
  </si>
  <si>
    <t>kierunek - technologia żywności i żywienie człowieka,</t>
  </si>
  <si>
    <t>Mikrobiota człowieka a dieta</t>
  </si>
  <si>
    <t xml:space="preserve">Alternatywne źródła i techniki w produkcji żywności </t>
  </si>
  <si>
    <t xml:space="preserve">Przedmiot do wyboru 1 </t>
  </si>
  <si>
    <t>Przedmiot do wyboru 7</t>
  </si>
  <si>
    <t xml:space="preserve"> Przedmiot do wyboru 7</t>
  </si>
  <si>
    <t>Interactions of food components</t>
  </si>
  <si>
    <t>Technologia tłuszczów specjalnych</t>
  </si>
  <si>
    <t>Sterowanie procesami technologicznymi w produkcji żywności</t>
  </si>
  <si>
    <t>Sztuczna inteligencja w technologii i nauce o żywności</t>
  </si>
  <si>
    <t>Technologia suplementów diety</t>
  </si>
  <si>
    <t xml:space="preserve">Przedmiot do wyboru 6* </t>
  </si>
  <si>
    <t xml:space="preserve">Przedmiot do wyboru 5 </t>
  </si>
  <si>
    <t xml:space="preserve"> Przedmiot do wyboru 4</t>
  </si>
  <si>
    <t>Przedmiot do wyboru 4</t>
  </si>
  <si>
    <t xml:space="preserve"> Przedmiot do wyboru 5</t>
  </si>
  <si>
    <t xml:space="preserve"> Przedmiot do wyboru 6*</t>
  </si>
  <si>
    <t>Organizacja i zarządzanie ludźmi*</t>
  </si>
  <si>
    <t>studia stacjonarne drugiego stopnia</t>
  </si>
  <si>
    <t>Biodostępność i bioprzyswajalność składników żywności</t>
  </si>
  <si>
    <t>Obowiązuje od naboru 2026-2027            zał. nr 4c</t>
  </si>
  <si>
    <t>Plan studiów zgodny z Uchwałą nr 19/2025-2026 Senatu UP w Lublinie z dnia 27 marca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</si>
</sst>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zł&quot;_-;\-* #,##0.00&quot; zł&quot;_-;_-* \-??&quot; zł&quot;_-;_-@_-"/>
    <numFmt numFmtId="165" formatCode="0.0"/>
    <numFmt numFmtId="166" formatCode="0\)"/>
  </numFmts>
  <fonts count="22" x14ac:knownFonts="1">
    <font>
      <sz val="10"/>
      <name val="Arial"/>
      <family val="2"/>
      <charset val="238"/>
    </font>
    <font>
      <sz val="11"/>
      <color indexed="8"/>
      <name val="Calibri"/>
      <family val="2"/>
    </font>
    <font>
      <sz val="9"/>
      <name val="Arial"/>
      <family val="2"/>
      <charset val="238"/>
    </font>
    <font>
      <sz val="10"/>
      <color indexed="12"/>
      <name val="Arial"/>
      <family val="2"/>
      <charset val="238"/>
    </font>
    <font>
      <b/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sz val="9"/>
      <color indexed="10"/>
      <name val="Arial Narrow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indexed="12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9" fillId="0" borderId="0"/>
    <xf numFmtId="164" fontId="1" fillId="0" borderId="0"/>
  </cellStyleXfs>
  <cellXfs count="117">
    <xf numFmtId="0" fontId="0" fillId="0" borderId="0" xfId="0"/>
    <xf numFmtId="0" fontId="9" fillId="0" borderId="0" xfId="2"/>
    <xf numFmtId="0" fontId="2" fillId="0" borderId="0" xfId="2" applyFont="1" applyBorder="1" applyAlignment="1">
      <alignment horizontal="center"/>
    </xf>
    <xf numFmtId="0" fontId="4" fillId="0" borderId="0" xfId="2" applyFont="1"/>
    <xf numFmtId="0" fontId="4" fillId="0" borderId="0" xfId="2" applyFont="1" applyFill="1"/>
    <xf numFmtId="0" fontId="6" fillId="0" borderId="0" xfId="2" applyFont="1" applyFill="1"/>
    <xf numFmtId="0" fontId="7" fillId="0" borderId="0" xfId="2" applyFont="1" applyFill="1"/>
    <xf numFmtId="0" fontId="2" fillId="0" borderId="0" xfId="2" applyFont="1" applyFill="1"/>
    <xf numFmtId="0" fontId="8" fillId="0" borderId="0" xfId="2" applyFont="1" applyFill="1"/>
    <xf numFmtId="0" fontId="5" fillId="0" borderId="0" xfId="2" applyFont="1"/>
    <xf numFmtId="0" fontId="9" fillId="0" borderId="0" xfId="2" applyBorder="1"/>
    <xf numFmtId="0" fontId="11" fillId="0" borderId="0" xfId="2" applyFont="1" applyAlignment="1">
      <alignment horizontal="left"/>
    </xf>
    <xf numFmtId="0" fontId="11" fillId="0" borderId="0" xfId="2" applyFont="1" applyAlignment="1">
      <alignment horizontal="center"/>
    </xf>
    <xf numFmtId="1" fontId="13" fillId="0" borderId="0" xfId="2" applyNumberFormat="1" applyFont="1"/>
    <xf numFmtId="0" fontId="2" fillId="0" borderId="0" xfId="2" applyFont="1" applyBorder="1" applyAlignment="1">
      <alignment horizontal="left"/>
    </xf>
    <xf numFmtId="1" fontId="3" fillId="0" borderId="0" xfId="2" applyNumberFormat="1" applyFont="1" applyBorder="1"/>
    <xf numFmtId="0" fontId="12" fillId="0" borderId="7" xfId="2" applyFont="1" applyFill="1" applyBorder="1" applyAlignment="1">
      <alignment horizontal="right" vertical="center"/>
    </xf>
    <xf numFmtId="166" fontId="12" fillId="0" borderId="7" xfId="2" applyNumberFormat="1" applyFont="1" applyFill="1" applyBorder="1" applyAlignment="1">
      <alignment horizontal="left" vertical="center"/>
    </xf>
    <xf numFmtId="1" fontId="10" fillId="2" borderId="2" xfId="2" applyNumberFormat="1" applyFont="1" applyFill="1" applyBorder="1" applyAlignment="1">
      <alignment horizontal="center" vertical="center" wrapText="1"/>
    </xf>
    <xf numFmtId="164" fontId="10" fillId="2" borderId="2" xfId="4" applyFont="1" applyFill="1" applyBorder="1" applyAlignment="1" applyProtection="1">
      <alignment horizontal="center" vertical="center" textRotation="90" wrapText="1"/>
    </xf>
    <xf numFmtId="164" fontId="10" fillId="2" borderId="2" xfId="4" applyFont="1" applyFill="1" applyBorder="1" applyAlignment="1" applyProtection="1">
      <alignment horizontal="center" vertical="center" textRotation="90"/>
    </xf>
    <xf numFmtId="49" fontId="10" fillId="2" borderId="2" xfId="4" applyNumberFormat="1" applyFont="1" applyFill="1" applyBorder="1" applyAlignment="1" applyProtection="1">
      <alignment horizontal="center" vertical="center" textRotation="90" wrapText="1"/>
    </xf>
    <xf numFmtId="0" fontId="10" fillId="2" borderId="2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vertical="center"/>
    </xf>
    <xf numFmtId="0" fontId="4" fillId="0" borderId="0" xfId="2" applyFont="1" applyFill="1" applyAlignment="1">
      <alignment horizontal="left"/>
    </xf>
    <xf numFmtId="0" fontId="9" fillId="4" borderId="0" xfId="2" applyFill="1" applyBorder="1"/>
    <xf numFmtId="0" fontId="14" fillId="0" borderId="0" xfId="2" applyFont="1" applyBorder="1"/>
    <xf numFmtId="0" fontId="10" fillId="0" borderId="11" xfId="2" applyFont="1" applyFill="1" applyBorder="1" applyAlignment="1">
      <alignment vertical="top"/>
    </xf>
    <xf numFmtId="0" fontId="10" fillId="0" borderId="1" xfId="2" applyFont="1" applyFill="1" applyBorder="1" applyAlignment="1">
      <alignment vertical="center"/>
    </xf>
    <xf numFmtId="0" fontId="11" fillId="0" borderId="7" xfId="2" applyFont="1" applyFill="1" applyBorder="1" applyAlignment="1">
      <alignment horizontal="right" vertical="center"/>
    </xf>
    <xf numFmtId="166" fontId="11" fillId="0" borderId="6" xfId="2" applyNumberFormat="1" applyFont="1" applyFill="1" applyBorder="1" applyAlignment="1">
      <alignment horizontal="left" vertical="center"/>
    </xf>
    <xf numFmtId="0" fontId="15" fillId="0" borderId="2" xfId="0" applyFont="1" applyFill="1" applyBorder="1" applyAlignment="1">
      <alignment vertical="top" wrapText="1"/>
    </xf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right" wrapText="1"/>
    </xf>
    <xf numFmtId="0" fontId="15" fillId="0" borderId="2" xfId="0" applyFont="1" applyFill="1" applyBorder="1" applyAlignment="1">
      <alignment horizontal="right"/>
    </xf>
    <xf numFmtId="0" fontId="16" fillId="0" borderId="0" xfId="2" applyFont="1" applyFill="1"/>
    <xf numFmtId="0" fontId="15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vertical="top" wrapText="1"/>
    </xf>
    <xf numFmtId="0" fontId="10" fillId="0" borderId="11" xfId="2" applyFont="1" applyFill="1" applyBorder="1" applyAlignment="1"/>
    <xf numFmtId="0" fontId="15" fillId="0" borderId="2" xfId="0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/>
    </xf>
    <xf numFmtId="0" fontId="15" fillId="0" borderId="2" xfId="2" applyFont="1" applyFill="1" applyBorder="1" applyAlignment="1">
      <alignment horizontal="center"/>
    </xf>
    <xf numFmtId="0" fontId="15" fillId="0" borderId="12" xfId="2" applyFont="1" applyFill="1" applyBorder="1" applyAlignment="1">
      <alignment horizontal="right" vertical="center"/>
    </xf>
    <xf numFmtId="165" fontId="15" fillId="0" borderId="2" xfId="0" applyNumberFormat="1" applyFont="1" applyFill="1" applyBorder="1" applyAlignment="1">
      <alignment horizontal="right" wrapText="1"/>
    </xf>
    <xf numFmtId="0" fontId="15" fillId="0" borderId="2" xfId="2" applyFont="1" applyFill="1" applyBorder="1" applyAlignment="1">
      <alignment horizontal="center" vertical="center"/>
    </xf>
    <xf numFmtId="0" fontId="15" fillId="0" borderId="2" xfId="2" applyFont="1" applyFill="1" applyBorder="1" applyAlignment="1">
      <alignment horizontal="right" vertical="center"/>
    </xf>
    <xf numFmtId="0" fontId="15" fillId="0" borderId="12" xfId="0" applyFont="1" applyFill="1" applyBorder="1" applyAlignment="1">
      <alignment vertical="top" wrapText="1"/>
    </xf>
    <xf numFmtId="0" fontId="15" fillId="0" borderId="12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horizontal="center"/>
    </xf>
    <xf numFmtId="0" fontId="15" fillId="0" borderId="12" xfId="2" applyFont="1" applyFill="1" applyBorder="1" applyAlignment="1">
      <alignment horizontal="center"/>
    </xf>
    <xf numFmtId="0" fontId="15" fillId="0" borderId="12" xfId="0" applyFont="1" applyFill="1" applyBorder="1" applyAlignment="1">
      <alignment horizontal="right" wrapText="1"/>
    </xf>
    <xf numFmtId="1" fontId="15" fillId="0" borderId="2" xfId="2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vertical="center"/>
    </xf>
    <xf numFmtId="1" fontId="15" fillId="0" borderId="2" xfId="2" applyNumberFormat="1" applyFont="1" applyFill="1" applyBorder="1" applyAlignment="1">
      <alignment horizontal="right"/>
    </xf>
    <xf numFmtId="0" fontId="18" fillId="2" borderId="10" xfId="2" applyFont="1" applyFill="1" applyBorder="1" applyAlignment="1">
      <alignment horizontal="right" vertical="top"/>
    </xf>
    <xf numFmtId="0" fontId="18" fillId="2" borderId="10" xfId="2" applyFont="1" applyFill="1" applyBorder="1" applyAlignment="1">
      <alignment horizontal="right"/>
    </xf>
    <xf numFmtId="1" fontId="18" fillId="2" borderId="3" xfId="2" applyNumberFormat="1" applyFont="1" applyFill="1" applyBorder="1" applyAlignment="1">
      <alignment horizontal="center" vertical="center"/>
    </xf>
    <xf numFmtId="0" fontId="18" fillId="2" borderId="3" xfId="2" applyFont="1" applyFill="1" applyBorder="1" applyAlignment="1">
      <alignment horizontal="center" vertical="center"/>
    </xf>
    <xf numFmtId="165" fontId="18" fillId="2" borderId="3" xfId="2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vertical="top"/>
    </xf>
    <xf numFmtId="0" fontId="18" fillId="0" borderId="11" xfId="2" applyFont="1" applyFill="1" applyBorder="1" applyAlignment="1"/>
    <xf numFmtId="0" fontId="18" fillId="0" borderId="1" xfId="2" applyFont="1" applyFill="1" applyBorder="1" applyAlignment="1">
      <alignment horizontal="center" vertical="center"/>
    </xf>
    <xf numFmtId="0" fontId="18" fillId="0" borderId="1" xfId="2" applyFont="1" applyFill="1" applyBorder="1" applyAlignment="1">
      <alignment vertical="center"/>
    </xf>
    <xf numFmtId="0" fontId="15" fillId="0" borderId="7" xfId="2" applyFont="1" applyFill="1" applyBorder="1" applyAlignment="1">
      <alignment horizontal="right" vertical="center"/>
    </xf>
    <xf numFmtId="166" fontId="15" fillId="0" borderId="6" xfId="2" applyNumberFormat="1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right" vertical="top" wrapText="1"/>
    </xf>
    <xf numFmtId="1" fontId="15" fillId="0" borderId="2" xfId="0" applyNumberFormat="1" applyFont="1" applyFill="1" applyBorder="1" applyAlignment="1">
      <alignment horizontal="center"/>
    </xf>
    <xf numFmtId="0" fontId="18" fillId="2" borderId="2" xfId="2" applyFont="1" applyFill="1" applyBorder="1" applyAlignment="1">
      <alignment horizontal="right" vertical="top"/>
    </xf>
    <xf numFmtId="165" fontId="15" fillId="0" borderId="2" xfId="0" applyNumberFormat="1" applyFont="1" applyFill="1" applyBorder="1" applyAlignment="1">
      <alignment horizontal="right" vertical="center" wrapText="1"/>
    </xf>
    <xf numFmtId="1" fontId="15" fillId="0" borderId="2" xfId="2" applyNumberFormat="1" applyFont="1" applyFill="1" applyBorder="1" applyAlignment="1">
      <alignment vertical="center"/>
    </xf>
    <xf numFmtId="0" fontId="15" fillId="0" borderId="2" xfId="0" applyFont="1" applyFill="1" applyBorder="1" applyAlignment="1">
      <alignment horizontal="right" vertical="center"/>
    </xf>
    <xf numFmtId="165" fontId="18" fillId="2" borderId="15" xfId="2" applyNumberFormat="1" applyFont="1" applyFill="1" applyBorder="1" applyAlignment="1">
      <alignment horizontal="center" vertical="center"/>
    </xf>
    <xf numFmtId="0" fontId="18" fillId="2" borderId="2" xfId="2" applyFont="1" applyFill="1" applyBorder="1" applyAlignment="1"/>
    <xf numFmtId="1" fontId="18" fillId="0" borderId="0" xfId="2" applyNumberFormat="1" applyFont="1" applyFill="1" applyBorder="1" applyAlignment="1">
      <alignment horizontal="center" vertical="center"/>
    </xf>
    <xf numFmtId="1" fontId="18" fillId="3" borderId="2" xfId="2" applyNumberFormat="1" applyFont="1" applyFill="1" applyBorder="1" applyAlignment="1">
      <alignment horizontal="left"/>
    </xf>
    <xf numFmtId="1" fontId="15" fillId="3" borderId="2" xfId="2" applyNumberFormat="1" applyFont="1" applyFill="1" applyBorder="1" applyAlignment="1">
      <alignment horizontal="center" vertical="center"/>
    </xf>
    <xf numFmtId="1" fontId="18" fillId="3" borderId="4" xfId="2" applyNumberFormat="1" applyFont="1" applyFill="1" applyBorder="1" applyAlignment="1">
      <alignment horizontal="center" vertical="center"/>
    </xf>
    <xf numFmtId="1" fontId="18" fillId="3" borderId="5" xfId="2" applyNumberFormat="1" applyFont="1" applyFill="1" applyBorder="1" applyAlignment="1">
      <alignment horizontal="center" vertical="center"/>
    </xf>
    <xf numFmtId="165" fontId="15" fillId="0" borderId="0" xfId="2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15" fillId="0" borderId="0" xfId="2" applyFont="1" applyAlignment="1">
      <alignment horizontal="left"/>
    </xf>
    <xf numFmtId="0" fontId="16" fillId="0" borderId="0" xfId="2" applyFont="1" applyFill="1" applyAlignment="1">
      <alignment horizontal="center"/>
    </xf>
    <xf numFmtId="0" fontId="18" fillId="2" borderId="2" xfId="2" applyFont="1" applyFill="1" applyBorder="1" applyAlignment="1">
      <alignment horizontal="center" vertical="center" wrapText="1"/>
    </xf>
    <xf numFmtId="0" fontId="18" fillId="2" borderId="8" xfId="2" applyFont="1" applyFill="1" applyBorder="1" applyAlignment="1">
      <alignment vertical="center" wrapText="1"/>
    </xf>
    <xf numFmtId="0" fontId="18" fillId="2" borderId="9" xfId="2" applyFont="1" applyFill="1" applyBorder="1" applyAlignment="1">
      <alignment horizontal="center" vertical="center" wrapText="1"/>
    </xf>
    <xf numFmtId="0" fontId="18" fillId="2" borderId="9" xfId="2" applyFont="1" applyFill="1" applyBorder="1" applyAlignment="1">
      <alignment vertical="center" wrapText="1"/>
    </xf>
    <xf numFmtId="0" fontId="18" fillId="2" borderId="6" xfId="2" applyFont="1" applyFill="1" applyBorder="1" applyAlignment="1">
      <alignment vertical="center" wrapText="1"/>
    </xf>
    <xf numFmtId="0" fontId="18" fillId="0" borderId="8" xfId="2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wrapText="1"/>
    </xf>
    <xf numFmtId="0" fontId="15" fillId="0" borderId="2" xfId="0" applyFont="1" applyBorder="1" applyAlignment="1">
      <alignment horizontal="righ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/>
    </xf>
    <xf numFmtId="0" fontId="17" fillId="0" borderId="0" xfId="2" applyFont="1"/>
    <xf numFmtId="0" fontId="19" fillId="0" borderId="8" xfId="0" applyFont="1" applyBorder="1"/>
    <xf numFmtId="0" fontId="19" fillId="0" borderId="14" xfId="0" applyFont="1" applyBorder="1"/>
    <xf numFmtId="0" fontId="15" fillId="0" borderId="2" xfId="0" applyFont="1" applyBorder="1" applyAlignment="1">
      <alignment horizontal="left" wrapText="1"/>
    </xf>
    <xf numFmtId="0" fontId="18" fillId="0" borderId="2" xfId="0" applyFont="1" applyBorder="1" applyAlignment="1">
      <alignment horizontal="right" vertical="center" wrapText="1"/>
    </xf>
    <xf numFmtId="0" fontId="20" fillId="0" borderId="14" xfId="0" applyFont="1" applyBorder="1" applyAlignment="1">
      <alignment horizontal="center"/>
    </xf>
    <xf numFmtId="0" fontId="15" fillId="0" borderId="8" xfId="0" applyFont="1" applyBorder="1" applyAlignment="1">
      <alignment vertical="center"/>
    </xf>
    <xf numFmtId="0" fontId="17" fillId="0" borderId="0" xfId="2" applyFont="1" applyBorder="1"/>
    <xf numFmtId="0" fontId="21" fillId="0" borderId="0" xfId="2" applyFont="1" applyBorder="1" applyAlignment="1">
      <alignment horizontal="left"/>
    </xf>
    <xf numFmtId="1" fontId="17" fillId="0" borderId="0" xfId="2" applyNumberFormat="1" applyFont="1" applyBorder="1"/>
    <xf numFmtId="0" fontId="21" fillId="0" borderId="0" xfId="2" applyFont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right" wrapText="1"/>
    </xf>
    <xf numFmtId="1" fontId="15" fillId="0" borderId="9" xfId="2" applyNumberFormat="1" applyFont="1" applyFill="1" applyBorder="1" applyAlignment="1">
      <alignment horizontal="right" vertical="center"/>
    </xf>
    <xf numFmtId="165" fontId="15" fillId="0" borderId="9" xfId="0" applyNumberFormat="1" applyFont="1" applyFill="1" applyBorder="1" applyAlignment="1">
      <alignment horizontal="right" wrapText="1"/>
    </xf>
    <xf numFmtId="165" fontId="15" fillId="0" borderId="6" xfId="0" applyNumberFormat="1" applyFont="1" applyFill="1" applyBorder="1" applyAlignment="1">
      <alignment horizontal="right" wrapText="1"/>
    </xf>
    <xf numFmtId="0" fontId="10" fillId="0" borderId="0" xfId="2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2" applyFont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5">
    <cellStyle name="Excel Built-in Normal" xfId="1" xr:uid="{00000000-0005-0000-0000-000000000000}"/>
    <cellStyle name="Normalny" xfId="0" builtinId="0"/>
    <cellStyle name="Normalny 2" xfId="2" xr:uid="{00000000-0005-0000-0000-000002000000}"/>
    <cellStyle name="Normalny 6" xfId="3" xr:uid="{00000000-0005-0000-0000-000003000000}"/>
    <cellStyle name="Walutowy 2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tabColor rgb="FF002060"/>
  </sheetPr>
  <dimension ref="A1:LC129"/>
  <sheetViews>
    <sheetView tabSelected="1" zoomScale="92" zoomScaleNormal="92" workbookViewId="0">
      <selection activeCell="B4" sqref="B4:K4"/>
    </sheetView>
  </sheetViews>
  <sheetFormatPr defaultColWidth="13" defaultRowHeight="12.75" x14ac:dyDescent="0.2"/>
  <cols>
    <col min="1" max="1" width="3.5703125" style="10" customWidth="1"/>
    <col min="2" max="2" width="41.5703125" style="14" customWidth="1"/>
    <col min="3" max="3" width="6" style="15" customWidth="1"/>
    <col min="4" max="9" width="6" style="2" customWidth="1"/>
    <col min="10" max="10" width="6.42578125" style="2" customWidth="1"/>
    <col min="11" max="11" width="6" style="2" customWidth="1"/>
    <col min="12" max="16384" width="13" style="10"/>
  </cols>
  <sheetData>
    <row r="1" spans="1:11" s="1" customFormat="1" ht="12.6" customHeight="1" x14ac:dyDescent="0.2">
      <c r="B1" s="115" t="s">
        <v>100</v>
      </c>
      <c r="C1" s="116"/>
      <c r="D1" s="116"/>
      <c r="E1" s="116"/>
      <c r="F1" s="116"/>
      <c r="G1" s="116"/>
      <c r="H1" s="116"/>
      <c r="I1" s="116"/>
      <c r="J1" s="116"/>
      <c r="K1" s="116"/>
    </row>
    <row r="2" spans="1:11" s="1" customFormat="1" ht="12.6" customHeight="1" x14ac:dyDescent="0.2">
      <c r="B2" s="113" t="s">
        <v>101</v>
      </c>
      <c r="C2" s="114"/>
      <c r="D2" s="114"/>
      <c r="E2" s="114"/>
      <c r="F2" s="114"/>
      <c r="G2" s="114"/>
      <c r="H2" s="114"/>
      <c r="I2" s="114"/>
      <c r="J2" s="114"/>
      <c r="K2" s="114"/>
    </row>
    <row r="3" spans="1:11" s="1" customFormat="1" ht="12.6" customHeight="1" x14ac:dyDescent="0.2">
      <c r="B3" s="113" t="s">
        <v>119</v>
      </c>
      <c r="C3" s="114"/>
      <c r="D3" s="114"/>
      <c r="E3" s="114"/>
      <c r="F3" s="114"/>
      <c r="G3" s="114"/>
      <c r="H3" s="114"/>
      <c r="I3" s="114"/>
      <c r="J3" s="114"/>
      <c r="K3" s="114"/>
    </row>
    <row r="4" spans="1:11" s="1" customFormat="1" ht="12.6" customHeight="1" x14ac:dyDescent="0.2">
      <c r="B4" s="113" t="s">
        <v>122</v>
      </c>
      <c r="C4" s="114"/>
      <c r="D4" s="114"/>
      <c r="E4" s="114"/>
      <c r="F4" s="114"/>
      <c r="G4" s="114"/>
      <c r="H4" s="114"/>
      <c r="I4" s="114"/>
      <c r="J4" s="114"/>
      <c r="K4" s="114"/>
    </row>
    <row r="5" spans="1:11" s="1" customFormat="1" ht="12.75" customHeight="1" x14ac:dyDescent="0.2">
      <c r="B5" s="113" t="s">
        <v>121</v>
      </c>
      <c r="C5" s="114"/>
      <c r="D5" s="114"/>
      <c r="E5" s="114"/>
      <c r="F5" s="114"/>
      <c r="G5" s="114"/>
      <c r="H5" s="114"/>
      <c r="I5" s="114"/>
      <c r="J5" s="114"/>
      <c r="K5" s="114"/>
    </row>
    <row r="6" spans="1:11" s="1" customFormat="1" x14ac:dyDescent="0.2">
      <c r="B6" s="11"/>
      <c r="C6" s="13"/>
      <c r="D6" s="12"/>
      <c r="E6" s="12"/>
      <c r="F6" s="12"/>
      <c r="G6" s="12"/>
      <c r="H6" s="12"/>
      <c r="I6" s="12"/>
      <c r="J6" s="16"/>
      <c r="K6" s="17"/>
    </row>
    <row r="7" spans="1:11" s="3" customFormat="1" ht="57" customHeight="1" x14ac:dyDescent="0.25">
      <c r="A7" s="22" t="s">
        <v>18</v>
      </c>
      <c r="B7" s="23" t="s">
        <v>17</v>
      </c>
      <c r="C7" s="18" t="s">
        <v>0</v>
      </c>
      <c r="D7" s="19" t="s">
        <v>11</v>
      </c>
      <c r="E7" s="19" t="s">
        <v>12</v>
      </c>
      <c r="F7" s="20" t="s">
        <v>1</v>
      </c>
      <c r="G7" s="21" t="s">
        <v>8</v>
      </c>
      <c r="H7" s="21" t="s">
        <v>9</v>
      </c>
      <c r="I7" s="19" t="s">
        <v>10</v>
      </c>
      <c r="J7" s="19" t="s">
        <v>6</v>
      </c>
      <c r="K7" s="19" t="s">
        <v>7</v>
      </c>
    </row>
    <row r="8" spans="1:11" s="5" customFormat="1" ht="12.6" customHeight="1" x14ac:dyDescent="0.25">
      <c r="A8" s="27"/>
      <c r="B8" s="39" t="s">
        <v>13</v>
      </c>
      <c r="C8" s="28"/>
      <c r="D8" s="28"/>
      <c r="E8" s="28"/>
      <c r="F8" s="28"/>
      <c r="G8" s="28"/>
      <c r="H8" s="28"/>
      <c r="I8" s="28"/>
      <c r="J8" s="29" t="s">
        <v>16</v>
      </c>
      <c r="K8" s="30">
        <v>13</v>
      </c>
    </row>
    <row r="9" spans="1:11" s="4" customFormat="1" ht="12.6" customHeight="1" x14ac:dyDescent="0.25">
      <c r="A9" s="31">
        <v>1</v>
      </c>
      <c r="B9" s="42" t="s">
        <v>73</v>
      </c>
      <c r="C9" s="32">
        <v>3</v>
      </c>
      <c r="D9" s="45" t="s">
        <v>22</v>
      </c>
      <c r="E9" s="33">
        <v>45</v>
      </c>
      <c r="F9" s="33">
        <v>18</v>
      </c>
      <c r="G9" s="33">
        <v>9</v>
      </c>
      <c r="H9" s="33">
        <v>18</v>
      </c>
      <c r="I9" s="46">
        <v>0</v>
      </c>
      <c r="J9" s="47">
        <f>F9/13</f>
        <v>1.3846153846153846</v>
      </c>
      <c r="K9" s="47">
        <f>(G9+H9+I9)/13</f>
        <v>2.0769230769230771</v>
      </c>
    </row>
    <row r="10" spans="1:11" s="4" customFormat="1" ht="12.6" customHeight="1" x14ac:dyDescent="0.25">
      <c r="A10" s="31">
        <v>2</v>
      </c>
      <c r="B10" s="42" t="s">
        <v>84</v>
      </c>
      <c r="C10" s="32">
        <v>3</v>
      </c>
      <c r="D10" s="45" t="s">
        <v>21</v>
      </c>
      <c r="E10" s="33">
        <v>45</v>
      </c>
      <c r="F10" s="33">
        <v>18</v>
      </c>
      <c r="G10" s="33">
        <v>9</v>
      </c>
      <c r="H10" s="33">
        <v>18</v>
      </c>
      <c r="I10" s="46">
        <v>0</v>
      </c>
      <c r="J10" s="47">
        <f t="shared" ref="J10:J18" si="0">F10/13</f>
        <v>1.3846153846153846</v>
      </c>
      <c r="K10" s="47">
        <f t="shared" ref="K10:K18" si="1">(G10+H10+I10)/13</f>
        <v>2.0769230769230771</v>
      </c>
    </row>
    <row r="11" spans="1:11" s="4" customFormat="1" ht="12.6" customHeight="1" x14ac:dyDescent="0.25">
      <c r="A11" s="31">
        <v>3</v>
      </c>
      <c r="B11" s="42" t="s">
        <v>76</v>
      </c>
      <c r="C11" s="32">
        <v>2</v>
      </c>
      <c r="D11" s="48" t="s">
        <v>22</v>
      </c>
      <c r="E11" s="33">
        <v>20</v>
      </c>
      <c r="F11" s="33">
        <v>0</v>
      </c>
      <c r="G11" s="33">
        <v>0</v>
      </c>
      <c r="H11" s="33">
        <v>20</v>
      </c>
      <c r="I11" s="49">
        <v>0</v>
      </c>
      <c r="J11" s="47">
        <f t="shared" si="0"/>
        <v>0</v>
      </c>
      <c r="K11" s="47">
        <f t="shared" si="1"/>
        <v>1.5384615384615385</v>
      </c>
    </row>
    <row r="12" spans="1:11" s="4" customFormat="1" ht="12.6" customHeight="1" x14ac:dyDescent="0.25">
      <c r="A12" s="31">
        <v>4</v>
      </c>
      <c r="B12" s="42" t="s">
        <v>23</v>
      </c>
      <c r="C12" s="32">
        <v>1</v>
      </c>
      <c r="D12" s="48" t="s">
        <v>22</v>
      </c>
      <c r="E12" s="33">
        <v>15</v>
      </c>
      <c r="F12" s="33">
        <v>15</v>
      </c>
      <c r="G12" s="33">
        <v>0</v>
      </c>
      <c r="H12" s="33">
        <v>0</v>
      </c>
      <c r="I12" s="49">
        <v>0</v>
      </c>
      <c r="J12" s="47">
        <f t="shared" si="0"/>
        <v>1.1538461538461537</v>
      </c>
      <c r="K12" s="47">
        <f t="shared" si="1"/>
        <v>0</v>
      </c>
    </row>
    <row r="13" spans="1:11" s="5" customFormat="1" ht="12.6" customHeight="1" x14ac:dyDescent="0.25">
      <c r="A13" s="50">
        <v>5</v>
      </c>
      <c r="B13" s="51" t="s">
        <v>75</v>
      </c>
      <c r="C13" s="52">
        <v>2</v>
      </c>
      <c r="D13" s="53" t="s">
        <v>22</v>
      </c>
      <c r="E13" s="54">
        <v>30</v>
      </c>
      <c r="F13" s="54">
        <v>30</v>
      </c>
      <c r="G13" s="54">
        <v>0</v>
      </c>
      <c r="H13" s="54">
        <v>0</v>
      </c>
      <c r="I13" s="46">
        <v>0</v>
      </c>
      <c r="J13" s="47">
        <f t="shared" si="0"/>
        <v>2.3076923076923075</v>
      </c>
      <c r="K13" s="47">
        <f t="shared" si="1"/>
        <v>0</v>
      </c>
    </row>
    <row r="14" spans="1:11" s="4" customFormat="1" ht="12.6" customHeight="1" x14ac:dyDescent="0.25">
      <c r="A14" s="31">
        <v>6</v>
      </c>
      <c r="B14" s="42" t="s">
        <v>24</v>
      </c>
      <c r="C14" s="32">
        <v>3</v>
      </c>
      <c r="D14" s="48" t="s">
        <v>22</v>
      </c>
      <c r="E14" s="33">
        <v>45</v>
      </c>
      <c r="F14" s="33">
        <v>18</v>
      </c>
      <c r="G14" s="33">
        <v>9</v>
      </c>
      <c r="H14" s="33">
        <v>18</v>
      </c>
      <c r="I14" s="49">
        <v>0</v>
      </c>
      <c r="J14" s="47">
        <f t="shared" si="0"/>
        <v>1.3846153846153846</v>
      </c>
      <c r="K14" s="47">
        <f t="shared" si="1"/>
        <v>2.0769230769230771</v>
      </c>
    </row>
    <row r="15" spans="1:11" s="4" customFormat="1" ht="12.6" customHeight="1" x14ac:dyDescent="0.25">
      <c r="A15" s="31">
        <v>7</v>
      </c>
      <c r="B15" s="42" t="s">
        <v>26</v>
      </c>
      <c r="C15" s="32">
        <v>3</v>
      </c>
      <c r="D15" s="32" t="s">
        <v>21</v>
      </c>
      <c r="E15" s="33">
        <v>45</v>
      </c>
      <c r="F15" s="33">
        <v>18</v>
      </c>
      <c r="G15" s="33">
        <v>9</v>
      </c>
      <c r="H15" s="33">
        <v>18</v>
      </c>
      <c r="I15" s="55">
        <v>0</v>
      </c>
      <c r="J15" s="47">
        <f t="shared" si="0"/>
        <v>1.3846153846153846</v>
      </c>
      <c r="K15" s="47">
        <f t="shared" si="1"/>
        <v>2.0769230769230771</v>
      </c>
    </row>
    <row r="16" spans="1:11" s="4" customFormat="1" ht="12.6" customHeight="1" x14ac:dyDescent="0.25">
      <c r="A16" s="31">
        <v>8</v>
      </c>
      <c r="B16" s="41" t="s">
        <v>104</v>
      </c>
      <c r="C16" s="32">
        <v>2</v>
      </c>
      <c r="D16" s="32" t="s">
        <v>22</v>
      </c>
      <c r="E16" s="33">
        <v>30</v>
      </c>
      <c r="F16" s="33">
        <v>12</v>
      </c>
      <c r="G16" s="33">
        <v>6</v>
      </c>
      <c r="H16" s="33">
        <v>12</v>
      </c>
      <c r="I16" s="34">
        <v>0</v>
      </c>
      <c r="J16" s="47">
        <f t="shared" si="0"/>
        <v>0.92307692307692313</v>
      </c>
      <c r="K16" s="47">
        <f t="shared" si="1"/>
        <v>1.3846153846153846</v>
      </c>
    </row>
    <row r="17" spans="1:11" s="35" customFormat="1" ht="12.6" customHeight="1" x14ac:dyDescent="0.25">
      <c r="A17" s="31">
        <v>9</v>
      </c>
      <c r="B17" s="42" t="s">
        <v>77</v>
      </c>
      <c r="C17" s="32">
        <v>6</v>
      </c>
      <c r="D17" s="32" t="s">
        <v>21</v>
      </c>
      <c r="E17" s="33">
        <v>60</v>
      </c>
      <c r="F17" s="33">
        <v>20</v>
      </c>
      <c r="G17" s="33">
        <v>14</v>
      </c>
      <c r="H17" s="33">
        <v>22</v>
      </c>
      <c r="I17" s="34">
        <v>4</v>
      </c>
      <c r="J17" s="47">
        <f t="shared" si="0"/>
        <v>1.5384615384615385</v>
      </c>
      <c r="K17" s="47">
        <f t="shared" si="1"/>
        <v>3.0769230769230771</v>
      </c>
    </row>
    <row r="18" spans="1:11" s="4" customFormat="1" ht="12.6" customHeight="1" x14ac:dyDescent="0.25">
      <c r="A18" s="31">
        <v>10</v>
      </c>
      <c r="B18" s="56" t="s">
        <v>71</v>
      </c>
      <c r="C18" s="32">
        <v>6</v>
      </c>
      <c r="D18" s="32" t="s">
        <v>21</v>
      </c>
      <c r="E18" s="33">
        <v>0</v>
      </c>
      <c r="F18" s="33">
        <v>0</v>
      </c>
      <c r="G18" s="33">
        <v>0</v>
      </c>
      <c r="H18" s="33">
        <v>0</v>
      </c>
      <c r="I18" s="57">
        <v>0</v>
      </c>
      <c r="J18" s="47">
        <f t="shared" si="0"/>
        <v>0</v>
      </c>
      <c r="K18" s="47">
        <f t="shared" si="1"/>
        <v>0</v>
      </c>
    </row>
    <row r="19" spans="1:11" s="5" customFormat="1" ht="12.6" customHeight="1" x14ac:dyDescent="0.25">
      <c r="A19" s="58"/>
      <c r="B19" s="59" t="s">
        <v>2</v>
      </c>
      <c r="C19" s="60">
        <f>SUM(C9:C18)</f>
        <v>31</v>
      </c>
      <c r="D19" s="61">
        <f>COUNTIF(D9:D18,"e")</f>
        <v>4</v>
      </c>
      <c r="E19" s="60">
        <f t="shared" ref="E19:J19" si="2">SUM(E9:E18)</f>
        <v>335</v>
      </c>
      <c r="F19" s="60">
        <f t="shared" si="2"/>
        <v>149</v>
      </c>
      <c r="G19" s="60">
        <f t="shared" si="2"/>
        <v>56</v>
      </c>
      <c r="H19" s="60">
        <f t="shared" si="2"/>
        <v>126</v>
      </c>
      <c r="I19" s="60">
        <f t="shared" si="2"/>
        <v>4</v>
      </c>
      <c r="J19" s="62">
        <f t="shared" si="2"/>
        <v>11.461538461538462</v>
      </c>
      <c r="K19" s="62">
        <f>SUM(K9:K18)</f>
        <v>14.307692307692308</v>
      </c>
    </row>
    <row r="20" spans="1:11" s="5" customFormat="1" ht="12.6" customHeight="1" x14ac:dyDescent="0.25">
      <c r="A20" s="63"/>
      <c r="B20" s="64" t="s">
        <v>14</v>
      </c>
      <c r="C20" s="65"/>
      <c r="D20" s="66"/>
      <c r="E20" s="66"/>
      <c r="F20" s="66"/>
      <c r="G20" s="66"/>
      <c r="H20" s="66"/>
      <c r="I20" s="66"/>
      <c r="J20" s="67" t="s">
        <v>16</v>
      </c>
      <c r="K20" s="68">
        <v>15</v>
      </c>
    </row>
    <row r="21" spans="1:11" s="5" customFormat="1" ht="12.6" customHeight="1" x14ac:dyDescent="0.25">
      <c r="A21" s="31">
        <v>11</v>
      </c>
      <c r="B21" s="36" t="s">
        <v>27</v>
      </c>
      <c r="C21" s="32">
        <v>1</v>
      </c>
      <c r="D21" s="32" t="s">
        <v>22</v>
      </c>
      <c r="E21" s="34">
        <v>20</v>
      </c>
      <c r="F21" s="34">
        <v>20</v>
      </c>
      <c r="G21" s="34">
        <v>0</v>
      </c>
      <c r="H21" s="34">
        <v>0</v>
      </c>
      <c r="I21" s="34">
        <v>0</v>
      </c>
      <c r="J21" s="47">
        <f>F21/15</f>
        <v>1.3333333333333333</v>
      </c>
      <c r="K21" s="47">
        <f>(G21+H21+I21)/15</f>
        <v>0</v>
      </c>
    </row>
    <row r="22" spans="1:11" s="5" customFormat="1" ht="12.6" customHeight="1" x14ac:dyDescent="0.25">
      <c r="A22" s="31">
        <v>12</v>
      </c>
      <c r="B22" s="41" t="s">
        <v>28</v>
      </c>
      <c r="C22" s="32">
        <v>1</v>
      </c>
      <c r="D22" s="32" t="s">
        <v>22</v>
      </c>
      <c r="E22" s="33">
        <v>20</v>
      </c>
      <c r="F22" s="33">
        <v>20</v>
      </c>
      <c r="G22" s="33">
        <v>0</v>
      </c>
      <c r="H22" s="33">
        <v>0</v>
      </c>
      <c r="I22" s="34">
        <v>0</v>
      </c>
      <c r="J22" s="47">
        <f t="shared" ref="J22:J33" si="3">F22/15</f>
        <v>1.3333333333333333</v>
      </c>
      <c r="K22" s="47">
        <f t="shared" ref="K22:K33" si="4">(G22+H22+I22)/15</f>
        <v>0</v>
      </c>
    </row>
    <row r="23" spans="1:11" s="5" customFormat="1" ht="12.6" customHeight="1" x14ac:dyDescent="0.25">
      <c r="A23" s="31">
        <v>13</v>
      </c>
      <c r="B23" s="41" t="s">
        <v>102</v>
      </c>
      <c r="C23" s="32">
        <v>1</v>
      </c>
      <c r="D23" s="32" t="s">
        <v>22</v>
      </c>
      <c r="E23" s="33">
        <v>15</v>
      </c>
      <c r="F23" s="33">
        <v>15</v>
      </c>
      <c r="G23" s="33">
        <v>0</v>
      </c>
      <c r="H23" s="33">
        <v>0</v>
      </c>
      <c r="I23" s="34">
        <v>0</v>
      </c>
      <c r="J23" s="47">
        <f t="shared" si="3"/>
        <v>1</v>
      </c>
      <c r="K23" s="47">
        <f t="shared" si="4"/>
        <v>0</v>
      </c>
    </row>
    <row r="24" spans="1:11" s="5" customFormat="1" ht="12.6" customHeight="1" x14ac:dyDescent="0.25">
      <c r="A24" s="31">
        <v>14</v>
      </c>
      <c r="B24" s="41" t="s">
        <v>89</v>
      </c>
      <c r="C24" s="32">
        <v>1</v>
      </c>
      <c r="D24" s="32" t="s">
        <v>22</v>
      </c>
      <c r="E24" s="33">
        <v>15</v>
      </c>
      <c r="F24" s="33">
        <v>15</v>
      </c>
      <c r="G24" s="33">
        <v>0</v>
      </c>
      <c r="H24" s="33">
        <v>0</v>
      </c>
      <c r="I24" s="34">
        <v>0</v>
      </c>
      <c r="J24" s="47">
        <f t="shared" si="3"/>
        <v>1</v>
      </c>
      <c r="K24" s="47">
        <f t="shared" si="4"/>
        <v>0</v>
      </c>
    </row>
    <row r="25" spans="1:11" s="4" customFormat="1" ht="12.6" customHeight="1" x14ac:dyDescent="0.25">
      <c r="A25" s="69">
        <v>15</v>
      </c>
      <c r="B25" s="42" t="s">
        <v>92</v>
      </c>
      <c r="C25" s="70">
        <v>2</v>
      </c>
      <c r="D25" s="32" t="s">
        <v>22</v>
      </c>
      <c r="E25" s="33">
        <v>25</v>
      </c>
      <c r="F25" s="33">
        <v>10</v>
      </c>
      <c r="G25" s="33">
        <v>5</v>
      </c>
      <c r="H25" s="33">
        <v>10</v>
      </c>
      <c r="I25" s="55">
        <v>0</v>
      </c>
      <c r="J25" s="47">
        <f t="shared" si="3"/>
        <v>0.66666666666666663</v>
      </c>
      <c r="K25" s="47">
        <f t="shared" si="4"/>
        <v>1</v>
      </c>
    </row>
    <row r="26" spans="1:11" s="5" customFormat="1" ht="12.6" customHeight="1" x14ac:dyDescent="0.25">
      <c r="A26" s="31">
        <v>16</v>
      </c>
      <c r="B26" s="41" t="s">
        <v>3</v>
      </c>
      <c r="C26" s="32">
        <v>2</v>
      </c>
      <c r="D26" s="32" t="s">
        <v>22</v>
      </c>
      <c r="E26" s="33">
        <v>20</v>
      </c>
      <c r="F26" s="33">
        <v>0</v>
      </c>
      <c r="G26" s="33">
        <v>0</v>
      </c>
      <c r="H26" s="33">
        <v>20</v>
      </c>
      <c r="I26" s="34">
        <v>0</v>
      </c>
      <c r="J26" s="47">
        <f t="shared" si="3"/>
        <v>0</v>
      </c>
      <c r="K26" s="47">
        <f t="shared" si="4"/>
        <v>1.3333333333333333</v>
      </c>
    </row>
    <row r="27" spans="1:11" s="5" customFormat="1" ht="12.6" customHeight="1" x14ac:dyDescent="0.25">
      <c r="A27" s="31">
        <v>17</v>
      </c>
      <c r="B27" s="42" t="s">
        <v>25</v>
      </c>
      <c r="C27" s="32">
        <v>3</v>
      </c>
      <c r="D27" s="32" t="s">
        <v>22</v>
      </c>
      <c r="E27" s="33">
        <v>35</v>
      </c>
      <c r="F27" s="33">
        <v>0</v>
      </c>
      <c r="G27" s="33">
        <v>0</v>
      </c>
      <c r="H27" s="33">
        <v>35</v>
      </c>
      <c r="I27" s="55">
        <v>0</v>
      </c>
      <c r="J27" s="47">
        <f t="shared" si="3"/>
        <v>0</v>
      </c>
      <c r="K27" s="47">
        <f t="shared" si="4"/>
        <v>2.3333333333333335</v>
      </c>
    </row>
    <row r="28" spans="1:11" s="4" customFormat="1" ht="12.6" customHeight="1" x14ac:dyDescent="0.25">
      <c r="A28" s="31">
        <v>18</v>
      </c>
      <c r="B28" s="41" t="s">
        <v>80</v>
      </c>
      <c r="C28" s="32">
        <v>3</v>
      </c>
      <c r="D28" s="32" t="s">
        <v>21</v>
      </c>
      <c r="E28" s="33">
        <v>40</v>
      </c>
      <c r="F28" s="33">
        <v>15</v>
      </c>
      <c r="G28" s="33">
        <v>10</v>
      </c>
      <c r="H28" s="33">
        <v>15</v>
      </c>
      <c r="I28" s="34">
        <v>0</v>
      </c>
      <c r="J28" s="47">
        <f t="shared" si="3"/>
        <v>1</v>
      </c>
      <c r="K28" s="47">
        <f t="shared" si="4"/>
        <v>1.6666666666666667</v>
      </c>
    </row>
    <row r="29" spans="1:11" s="4" customFormat="1" ht="12.6" customHeight="1" x14ac:dyDescent="0.25">
      <c r="A29" s="31">
        <v>19</v>
      </c>
      <c r="B29" s="41" t="s">
        <v>29</v>
      </c>
      <c r="C29" s="32">
        <v>1</v>
      </c>
      <c r="D29" s="32" t="s">
        <v>22</v>
      </c>
      <c r="E29" s="33">
        <v>20</v>
      </c>
      <c r="F29" s="33">
        <v>20</v>
      </c>
      <c r="G29" s="33">
        <v>0</v>
      </c>
      <c r="H29" s="33">
        <v>0</v>
      </c>
      <c r="I29" s="55">
        <v>0</v>
      </c>
      <c r="J29" s="47">
        <f t="shared" si="3"/>
        <v>1.3333333333333333</v>
      </c>
      <c r="K29" s="47">
        <f t="shared" si="4"/>
        <v>0</v>
      </c>
    </row>
    <row r="30" spans="1:11" s="6" customFormat="1" ht="12.6" customHeight="1" x14ac:dyDescent="0.25">
      <c r="A30" s="31">
        <v>20</v>
      </c>
      <c r="B30" s="42" t="s">
        <v>115</v>
      </c>
      <c r="C30" s="32">
        <v>3</v>
      </c>
      <c r="D30" s="32" t="s">
        <v>21</v>
      </c>
      <c r="E30" s="33">
        <v>40</v>
      </c>
      <c r="F30" s="33">
        <v>15</v>
      </c>
      <c r="G30" s="33">
        <v>10</v>
      </c>
      <c r="H30" s="33">
        <v>15</v>
      </c>
      <c r="I30" s="55">
        <v>0</v>
      </c>
      <c r="J30" s="47">
        <f t="shared" si="3"/>
        <v>1</v>
      </c>
      <c r="K30" s="47">
        <f t="shared" si="4"/>
        <v>1.6666666666666667</v>
      </c>
    </row>
    <row r="31" spans="1:11" s="6" customFormat="1" ht="12.6" customHeight="1" x14ac:dyDescent="0.25">
      <c r="A31" s="31">
        <v>21</v>
      </c>
      <c r="B31" s="42" t="s">
        <v>113</v>
      </c>
      <c r="C31" s="37">
        <v>3</v>
      </c>
      <c r="D31" s="37" t="s">
        <v>21</v>
      </c>
      <c r="E31" s="42">
        <v>40</v>
      </c>
      <c r="F31" s="42">
        <v>15</v>
      </c>
      <c r="G31" s="33">
        <v>10</v>
      </c>
      <c r="H31" s="33">
        <v>15</v>
      </c>
      <c r="I31" s="34">
        <v>0</v>
      </c>
      <c r="J31" s="47">
        <f t="shared" si="3"/>
        <v>1</v>
      </c>
      <c r="K31" s="47">
        <f t="shared" si="4"/>
        <v>1.6666666666666667</v>
      </c>
    </row>
    <row r="32" spans="1:11" s="6" customFormat="1" ht="12.6" customHeight="1" x14ac:dyDescent="0.25">
      <c r="A32" s="31">
        <v>22</v>
      </c>
      <c r="B32" s="56" t="s">
        <v>110</v>
      </c>
      <c r="C32" s="32">
        <v>1</v>
      </c>
      <c r="D32" s="32" t="s">
        <v>22</v>
      </c>
      <c r="E32" s="33">
        <v>15</v>
      </c>
      <c r="F32" s="33">
        <v>0</v>
      </c>
      <c r="G32" s="33">
        <v>0</v>
      </c>
      <c r="H32" s="33">
        <v>15</v>
      </c>
      <c r="I32" s="55">
        <v>0</v>
      </c>
      <c r="J32" s="47">
        <f t="shared" si="3"/>
        <v>0</v>
      </c>
      <c r="K32" s="47">
        <f t="shared" si="4"/>
        <v>1</v>
      </c>
    </row>
    <row r="33" spans="1:11" s="35" customFormat="1" ht="12.6" customHeight="1" x14ac:dyDescent="0.25">
      <c r="A33" s="38">
        <v>23</v>
      </c>
      <c r="B33" s="41" t="s">
        <v>78</v>
      </c>
      <c r="C33" s="32">
        <v>6</v>
      </c>
      <c r="D33" s="32" t="s">
        <v>21</v>
      </c>
      <c r="E33" s="33">
        <v>60</v>
      </c>
      <c r="F33" s="33">
        <v>20</v>
      </c>
      <c r="G33" s="33">
        <v>14</v>
      </c>
      <c r="H33" s="33">
        <v>22</v>
      </c>
      <c r="I33" s="34">
        <v>4</v>
      </c>
      <c r="J33" s="47">
        <f t="shared" si="3"/>
        <v>1.3333333333333333</v>
      </c>
      <c r="K33" s="47">
        <f t="shared" si="4"/>
        <v>2.6666666666666665</v>
      </c>
    </row>
    <row r="34" spans="1:11" s="4" customFormat="1" ht="12.6" customHeight="1" x14ac:dyDescent="0.25">
      <c r="A34" s="71"/>
      <c r="B34" s="59" t="s">
        <v>2</v>
      </c>
      <c r="C34" s="60">
        <f>SUM(C21:C33)</f>
        <v>28</v>
      </c>
      <c r="D34" s="61">
        <f>COUNTIF(D21:D33,"e")</f>
        <v>4</v>
      </c>
      <c r="E34" s="60">
        <f>SUM(E21:E33)</f>
        <v>365</v>
      </c>
      <c r="F34" s="60">
        <f>SUM(F21:F33)</f>
        <v>165</v>
      </c>
      <c r="G34" s="60">
        <f>SUM(G21:G33)</f>
        <v>49</v>
      </c>
      <c r="H34" s="60">
        <f>SUM(H21:H33)</f>
        <v>147</v>
      </c>
      <c r="I34" s="60">
        <f t="shared" ref="I34:K34" si="5">SUM(I21:I33)</f>
        <v>4</v>
      </c>
      <c r="J34" s="62">
        <f t="shared" si="5"/>
        <v>11</v>
      </c>
      <c r="K34" s="62">
        <f t="shared" si="5"/>
        <v>13.333333333333332</v>
      </c>
    </row>
    <row r="35" spans="1:11" s="4" customFormat="1" ht="12.6" customHeight="1" x14ac:dyDescent="0.25">
      <c r="A35" s="69"/>
      <c r="B35" s="64" t="s">
        <v>15</v>
      </c>
      <c r="C35" s="65"/>
      <c r="D35" s="66"/>
      <c r="E35" s="66"/>
      <c r="F35" s="66"/>
      <c r="G35" s="66"/>
      <c r="H35" s="66"/>
      <c r="I35" s="66"/>
      <c r="J35" s="67" t="s">
        <v>16</v>
      </c>
      <c r="K35" s="68">
        <v>15</v>
      </c>
    </row>
    <row r="36" spans="1:11" s="4" customFormat="1" ht="12.6" customHeight="1" x14ac:dyDescent="0.25">
      <c r="A36" s="40">
        <v>24</v>
      </c>
      <c r="B36" s="42" t="s">
        <v>118</v>
      </c>
      <c r="C36" s="37">
        <v>2</v>
      </c>
      <c r="D36" s="37" t="s">
        <v>22</v>
      </c>
      <c r="E36" s="42">
        <v>20</v>
      </c>
      <c r="F36" s="42">
        <v>5</v>
      </c>
      <c r="G36" s="56">
        <v>5</v>
      </c>
      <c r="H36" s="56">
        <v>10</v>
      </c>
      <c r="I36" s="56">
        <v>0</v>
      </c>
      <c r="J36" s="72">
        <f>F36/15</f>
        <v>0.33333333333333331</v>
      </c>
      <c r="K36" s="72">
        <f>(G36+H36+I36)/15</f>
        <v>1</v>
      </c>
    </row>
    <row r="37" spans="1:11" s="4" customFormat="1" ht="12.6" customHeight="1" x14ac:dyDescent="0.25">
      <c r="A37" s="40">
        <v>25</v>
      </c>
      <c r="B37" s="42" t="s">
        <v>112</v>
      </c>
      <c r="C37" s="37">
        <v>2</v>
      </c>
      <c r="D37" s="37" t="s">
        <v>22</v>
      </c>
      <c r="E37" s="42">
        <v>20</v>
      </c>
      <c r="F37" s="42">
        <v>5</v>
      </c>
      <c r="G37" s="56">
        <v>5</v>
      </c>
      <c r="H37" s="56">
        <v>10</v>
      </c>
      <c r="I37" s="56">
        <v>0</v>
      </c>
      <c r="J37" s="72">
        <f t="shared" ref="J37:J44" si="6">F37/15</f>
        <v>0.33333333333333331</v>
      </c>
      <c r="K37" s="72">
        <f t="shared" ref="K37:K44" si="7">(G37+H37+I37)/15</f>
        <v>1</v>
      </c>
    </row>
    <row r="38" spans="1:11" s="4" customFormat="1" ht="12.6" customHeight="1" x14ac:dyDescent="0.25">
      <c r="A38" s="42">
        <v>26</v>
      </c>
      <c r="B38" s="42" t="s">
        <v>30</v>
      </c>
      <c r="C38" s="37">
        <v>1</v>
      </c>
      <c r="D38" s="37" t="s">
        <v>22</v>
      </c>
      <c r="E38" s="42">
        <v>20</v>
      </c>
      <c r="F38" s="42">
        <v>20</v>
      </c>
      <c r="G38" s="56">
        <v>0</v>
      </c>
      <c r="H38" s="56">
        <v>0</v>
      </c>
      <c r="I38" s="56">
        <v>0</v>
      </c>
      <c r="J38" s="72">
        <f t="shared" si="6"/>
        <v>1.3333333333333333</v>
      </c>
      <c r="K38" s="72">
        <f t="shared" si="7"/>
        <v>0</v>
      </c>
    </row>
    <row r="39" spans="1:11" s="4" customFormat="1" ht="12.6" customHeight="1" x14ac:dyDescent="0.25">
      <c r="A39" s="40">
        <v>27</v>
      </c>
      <c r="B39" s="42" t="s">
        <v>105</v>
      </c>
      <c r="C39" s="37">
        <v>1</v>
      </c>
      <c r="D39" s="37" t="s">
        <v>22</v>
      </c>
      <c r="E39" s="42">
        <v>15</v>
      </c>
      <c r="F39" s="42">
        <v>15</v>
      </c>
      <c r="G39" s="56">
        <v>0</v>
      </c>
      <c r="H39" s="56">
        <v>0</v>
      </c>
      <c r="I39" s="56">
        <v>0</v>
      </c>
      <c r="J39" s="72">
        <f t="shared" si="6"/>
        <v>1</v>
      </c>
      <c r="K39" s="72">
        <f t="shared" si="7"/>
        <v>0</v>
      </c>
    </row>
    <row r="40" spans="1:11" s="4" customFormat="1" ht="12.6" customHeight="1" x14ac:dyDescent="0.25">
      <c r="A40" s="40">
        <v>28</v>
      </c>
      <c r="B40" s="41" t="s">
        <v>4</v>
      </c>
      <c r="C40" s="37">
        <v>2</v>
      </c>
      <c r="D40" s="37" t="s">
        <v>22</v>
      </c>
      <c r="E40" s="42">
        <v>30</v>
      </c>
      <c r="F40" s="42">
        <v>0</v>
      </c>
      <c r="G40" s="42">
        <v>0</v>
      </c>
      <c r="H40" s="42">
        <v>30</v>
      </c>
      <c r="I40" s="56">
        <v>0</v>
      </c>
      <c r="J40" s="72">
        <f t="shared" si="6"/>
        <v>0</v>
      </c>
      <c r="K40" s="72">
        <f t="shared" si="7"/>
        <v>2</v>
      </c>
    </row>
    <row r="41" spans="1:11" s="24" customFormat="1" ht="12.6" customHeight="1" x14ac:dyDescent="0.25">
      <c r="A41" s="40">
        <v>29</v>
      </c>
      <c r="B41" s="42" t="s">
        <v>31</v>
      </c>
      <c r="C41" s="37">
        <v>1</v>
      </c>
      <c r="D41" s="37" t="s">
        <v>22</v>
      </c>
      <c r="E41" s="42">
        <v>15</v>
      </c>
      <c r="F41" s="42">
        <v>15</v>
      </c>
      <c r="G41" s="42">
        <v>0</v>
      </c>
      <c r="H41" s="42">
        <v>0</v>
      </c>
      <c r="I41" s="73">
        <v>0</v>
      </c>
      <c r="J41" s="72">
        <f t="shared" si="6"/>
        <v>1</v>
      </c>
      <c r="K41" s="72">
        <f t="shared" si="7"/>
        <v>0</v>
      </c>
    </row>
    <row r="42" spans="1:11" s="24" customFormat="1" ht="24.75" customHeight="1" x14ac:dyDescent="0.25">
      <c r="A42" s="40">
        <v>30</v>
      </c>
      <c r="B42" s="41" t="s">
        <v>109</v>
      </c>
      <c r="C42" s="37">
        <v>1</v>
      </c>
      <c r="D42" s="37" t="s">
        <v>22</v>
      </c>
      <c r="E42" s="40">
        <v>20</v>
      </c>
      <c r="F42" s="40">
        <v>5</v>
      </c>
      <c r="G42" s="40">
        <v>0</v>
      </c>
      <c r="H42" s="40">
        <v>15</v>
      </c>
      <c r="I42" s="74">
        <v>0</v>
      </c>
      <c r="J42" s="72">
        <f t="shared" si="6"/>
        <v>0.33333333333333331</v>
      </c>
      <c r="K42" s="72">
        <f t="shared" si="7"/>
        <v>1</v>
      </c>
    </row>
    <row r="43" spans="1:11" s="35" customFormat="1" ht="12.6" customHeight="1" x14ac:dyDescent="0.25">
      <c r="A43" s="40">
        <v>31</v>
      </c>
      <c r="B43" s="36" t="s">
        <v>79</v>
      </c>
      <c r="C43" s="37">
        <v>6</v>
      </c>
      <c r="D43" s="37" t="s">
        <v>21</v>
      </c>
      <c r="E43" s="33">
        <v>60</v>
      </c>
      <c r="F43" s="33">
        <v>20</v>
      </c>
      <c r="G43" s="33">
        <v>14</v>
      </c>
      <c r="H43" s="33">
        <v>22</v>
      </c>
      <c r="I43" s="34">
        <v>4</v>
      </c>
      <c r="J43" s="72">
        <f t="shared" si="6"/>
        <v>1.3333333333333333</v>
      </c>
      <c r="K43" s="72">
        <f t="shared" si="7"/>
        <v>2.6666666666666665</v>
      </c>
    </row>
    <row r="44" spans="1:11" s="4" customFormat="1" ht="12.6" customHeight="1" x14ac:dyDescent="0.25">
      <c r="A44" s="40">
        <v>32</v>
      </c>
      <c r="B44" s="42" t="s">
        <v>32</v>
      </c>
      <c r="C44" s="37">
        <v>15</v>
      </c>
      <c r="D44" s="37" t="s">
        <v>21</v>
      </c>
      <c r="E44" s="42">
        <v>0</v>
      </c>
      <c r="F44" s="42">
        <v>0</v>
      </c>
      <c r="G44" s="56">
        <v>0</v>
      </c>
      <c r="H44" s="56">
        <v>0</v>
      </c>
      <c r="I44" s="56">
        <v>0</v>
      </c>
      <c r="J44" s="72">
        <f t="shared" si="6"/>
        <v>0</v>
      </c>
      <c r="K44" s="72">
        <f t="shared" si="7"/>
        <v>0</v>
      </c>
    </row>
    <row r="45" spans="1:11" s="4" customFormat="1" ht="12.6" customHeight="1" x14ac:dyDescent="0.25">
      <c r="A45" s="35"/>
      <c r="B45" s="59" t="s">
        <v>2</v>
      </c>
      <c r="C45" s="60">
        <f>SUM(C36:C44)</f>
        <v>31</v>
      </c>
      <c r="D45" s="61">
        <f>COUNTIF(D36:D44,"e")</f>
        <v>2</v>
      </c>
      <c r="E45" s="60">
        <f t="shared" ref="E45:I45" si="8">SUM(E36:E44)</f>
        <v>200</v>
      </c>
      <c r="F45" s="60">
        <f t="shared" si="8"/>
        <v>85</v>
      </c>
      <c r="G45" s="60">
        <f t="shared" si="8"/>
        <v>24</v>
      </c>
      <c r="H45" s="60">
        <f t="shared" si="8"/>
        <v>87</v>
      </c>
      <c r="I45" s="60">
        <f t="shared" si="8"/>
        <v>4</v>
      </c>
      <c r="J45" s="62">
        <f>SUM(J36:J44)</f>
        <v>5.6666666666666661</v>
      </c>
      <c r="K45" s="75">
        <f>SUM(K36:K44)</f>
        <v>7.6666666666666661</v>
      </c>
    </row>
    <row r="46" spans="1:11" s="4" customFormat="1" ht="12.6" customHeight="1" x14ac:dyDescent="0.25">
      <c r="A46" s="35"/>
      <c r="B46" s="76" t="s">
        <v>33</v>
      </c>
      <c r="C46" s="60">
        <f t="shared" ref="C46:I46" si="9">C19+C34+C45</f>
        <v>90</v>
      </c>
      <c r="D46" s="60">
        <f t="shared" si="9"/>
        <v>10</v>
      </c>
      <c r="E46" s="60">
        <f t="shared" si="9"/>
        <v>900</v>
      </c>
      <c r="F46" s="60">
        <f t="shared" si="9"/>
        <v>399</v>
      </c>
      <c r="G46" s="60">
        <f t="shared" si="9"/>
        <v>129</v>
      </c>
      <c r="H46" s="60">
        <f t="shared" si="9"/>
        <v>360</v>
      </c>
      <c r="I46" s="60">
        <f t="shared" si="9"/>
        <v>12</v>
      </c>
      <c r="J46" s="77"/>
      <c r="K46" s="77"/>
    </row>
    <row r="47" spans="1:11" s="4" customFormat="1" ht="12.6" customHeight="1" x14ac:dyDescent="0.25">
      <c r="A47" s="35"/>
      <c r="B47" s="78" t="s">
        <v>5</v>
      </c>
      <c r="C47" s="79"/>
      <c r="D47" s="80"/>
      <c r="E47" s="81"/>
      <c r="F47" s="62">
        <f>(F46/E46)*100</f>
        <v>44.333333333333336</v>
      </c>
      <c r="G47" s="62">
        <f>(G46/E46)*100</f>
        <v>14.333333333333334</v>
      </c>
      <c r="H47" s="62">
        <f>(H46/E46)*100</f>
        <v>40</v>
      </c>
      <c r="I47" s="62">
        <f>(I46/E46)*100</f>
        <v>1.3333333333333335</v>
      </c>
      <c r="J47" s="82"/>
      <c r="K47" s="77"/>
    </row>
    <row r="48" spans="1:11" s="5" customFormat="1" ht="12.6" customHeight="1" x14ac:dyDescent="0.25">
      <c r="A48" s="83" t="s">
        <v>20</v>
      </c>
      <c r="B48" s="84" t="s">
        <v>19</v>
      </c>
      <c r="C48" s="85"/>
      <c r="D48" s="35"/>
      <c r="E48" s="35"/>
      <c r="F48" s="35"/>
      <c r="G48" s="35"/>
      <c r="H48" s="35"/>
      <c r="I48" s="35"/>
      <c r="J48" s="35"/>
      <c r="K48" s="35"/>
    </row>
    <row r="49" spans="1:11" s="5" customFormat="1" ht="12.6" customHeight="1" x14ac:dyDescent="0.25">
      <c r="A49" s="83"/>
      <c r="B49" s="84"/>
      <c r="C49" s="85"/>
      <c r="D49" s="35"/>
      <c r="E49" s="35"/>
      <c r="F49" s="35"/>
      <c r="G49" s="35"/>
      <c r="H49" s="35"/>
      <c r="I49" s="35"/>
      <c r="J49" s="35"/>
      <c r="K49" s="35"/>
    </row>
    <row r="50" spans="1:11" s="5" customFormat="1" ht="12.6" customHeight="1" x14ac:dyDescent="0.25">
      <c r="A50" s="83"/>
      <c r="B50" s="84"/>
      <c r="C50" s="85"/>
      <c r="D50" s="35"/>
      <c r="E50" s="35"/>
      <c r="F50" s="35"/>
      <c r="G50" s="35"/>
      <c r="H50" s="35"/>
      <c r="I50" s="35"/>
      <c r="J50" s="35"/>
      <c r="K50" s="35"/>
    </row>
    <row r="51" spans="1:11" s="5" customFormat="1" ht="12.6" customHeight="1" x14ac:dyDescent="0.25">
      <c r="A51" s="83"/>
      <c r="B51" s="84"/>
      <c r="C51" s="85"/>
      <c r="D51" s="35"/>
      <c r="E51" s="35"/>
      <c r="F51" s="35"/>
      <c r="G51" s="35"/>
      <c r="H51" s="35"/>
      <c r="I51" s="35"/>
      <c r="J51" s="35"/>
      <c r="K51" s="35"/>
    </row>
    <row r="52" spans="1:11" s="5" customFormat="1" ht="12.6" customHeight="1" x14ac:dyDescent="0.25">
      <c r="A52" s="83"/>
      <c r="B52" s="84"/>
      <c r="C52" s="85"/>
      <c r="D52" s="35"/>
      <c r="E52" s="35"/>
      <c r="F52" s="35"/>
      <c r="G52" s="35"/>
      <c r="H52" s="35"/>
      <c r="I52" s="35"/>
      <c r="J52" s="35"/>
      <c r="K52" s="35"/>
    </row>
    <row r="53" spans="1:11" s="5" customFormat="1" ht="12.6" customHeight="1" x14ac:dyDescent="0.25">
      <c r="A53" s="83"/>
      <c r="B53" s="84"/>
      <c r="C53" s="85"/>
      <c r="D53" s="35"/>
      <c r="E53" s="35"/>
      <c r="F53" s="35"/>
      <c r="G53" s="35"/>
      <c r="H53" s="35"/>
      <c r="I53" s="35"/>
      <c r="J53" s="35"/>
      <c r="K53" s="35"/>
    </row>
    <row r="54" spans="1:11" s="5" customFormat="1" ht="12.6" customHeight="1" x14ac:dyDescent="0.25">
      <c r="A54" s="83"/>
      <c r="B54" s="84"/>
      <c r="C54" s="85"/>
      <c r="D54" s="35"/>
      <c r="E54" s="35"/>
      <c r="F54" s="35"/>
      <c r="G54" s="35"/>
      <c r="H54" s="35"/>
      <c r="I54" s="35"/>
      <c r="J54" s="35"/>
      <c r="K54" s="35"/>
    </row>
    <row r="55" spans="1:11" s="5" customFormat="1" ht="13.5" x14ac:dyDescent="0.25">
      <c r="A55" s="83"/>
      <c r="B55" s="84"/>
      <c r="C55" s="85"/>
      <c r="D55" s="35"/>
      <c r="E55" s="35"/>
      <c r="F55" s="35"/>
      <c r="G55" s="35"/>
      <c r="H55" s="35"/>
      <c r="I55" s="35"/>
      <c r="J55" s="35"/>
      <c r="K55" s="35"/>
    </row>
    <row r="56" spans="1:11" s="5" customFormat="1" ht="12" customHeight="1" x14ac:dyDescent="0.25">
      <c r="A56" s="83"/>
      <c r="B56" s="84"/>
      <c r="C56" s="85"/>
      <c r="D56" s="35"/>
      <c r="E56" s="35"/>
      <c r="F56" s="35"/>
      <c r="G56" s="35"/>
      <c r="H56" s="35"/>
      <c r="I56" s="35"/>
      <c r="J56" s="35"/>
      <c r="K56" s="35"/>
    </row>
    <row r="57" spans="1:11" s="7" customFormat="1" ht="12" x14ac:dyDescent="0.2">
      <c r="A57" s="86" t="s">
        <v>18</v>
      </c>
      <c r="B57" s="87" t="s">
        <v>93</v>
      </c>
      <c r="C57" s="88"/>
      <c r="D57" s="89"/>
      <c r="E57" s="89"/>
      <c r="F57" s="89"/>
      <c r="G57" s="89"/>
      <c r="H57" s="89"/>
      <c r="I57" s="89"/>
      <c r="J57" s="89"/>
      <c r="K57" s="90"/>
    </row>
    <row r="58" spans="1:11" s="7" customFormat="1" ht="12.6" customHeight="1" x14ac:dyDescent="0.2">
      <c r="A58" s="40"/>
      <c r="B58" s="91" t="s">
        <v>13</v>
      </c>
      <c r="C58" s="32"/>
      <c r="D58" s="32"/>
      <c r="E58" s="92"/>
      <c r="F58" s="92"/>
      <c r="G58" s="92"/>
      <c r="H58" s="92"/>
      <c r="I58" s="73"/>
      <c r="J58" s="47"/>
      <c r="K58" s="47"/>
    </row>
    <row r="59" spans="1:11" s="7" customFormat="1" ht="15" customHeight="1" x14ac:dyDescent="0.2">
      <c r="A59" s="93">
        <v>9</v>
      </c>
      <c r="B59" s="94" t="s">
        <v>34</v>
      </c>
      <c r="C59" s="32">
        <v>6</v>
      </c>
      <c r="D59" s="32" t="s">
        <v>21</v>
      </c>
      <c r="E59" s="92">
        <v>60</v>
      </c>
      <c r="F59" s="92">
        <v>20</v>
      </c>
      <c r="G59" s="92">
        <v>14</v>
      </c>
      <c r="H59" s="92">
        <v>22</v>
      </c>
      <c r="I59" s="73">
        <v>4</v>
      </c>
      <c r="J59" s="47">
        <v>1.5384615384615385</v>
      </c>
      <c r="K59" s="47">
        <v>3.1</v>
      </c>
    </row>
    <row r="60" spans="1:11" s="7" customFormat="1" ht="14.25" customHeight="1" x14ac:dyDescent="0.2">
      <c r="A60" s="93">
        <v>9</v>
      </c>
      <c r="B60" s="43" t="s">
        <v>35</v>
      </c>
      <c r="C60" s="32">
        <v>6</v>
      </c>
      <c r="D60" s="32" t="s">
        <v>21</v>
      </c>
      <c r="E60" s="92">
        <v>60</v>
      </c>
      <c r="F60" s="92">
        <v>20</v>
      </c>
      <c r="G60" s="92">
        <v>14</v>
      </c>
      <c r="H60" s="92">
        <v>22</v>
      </c>
      <c r="I60" s="73">
        <v>4</v>
      </c>
      <c r="J60" s="47">
        <v>1.5384615384615385</v>
      </c>
      <c r="K60" s="47">
        <v>3.1</v>
      </c>
    </row>
    <row r="61" spans="1:11" s="7" customFormat="1" ht="12.6" customHeight="1" x14ac:dyDescent="0.2">
      <c r="A61" s="93">
        <v>9</v>
      </c>
      <c r="B61" s="43" t="s">
        <v>36</v>
      </c>
      <c r="C61" s="32">
        <v>6</v>
      </c>
      <c r="D61" s="32" t="s">
        <v>21</v>
      </c>
      <c r="E61" s="92">
        <v>60</v>
      </c>
      <c r="F61" s="92">
        <v>20</v>
      </c>
      <c r="G61" s="92">
        <v>14</v>
      </c>
      <c r="H61" s="92">
        <v>22</v>
      </c>
      <c r="I61" s="73">
        <v>4</v>
      </c>
      <c r="J61" s="47">
        <v>1.5384615384615385</v>
      </c>
      <c r="K61" s="47">
        <v>3.1</v>
      </c>
    </row>
    <row r="62" spans="1:11" s="7" customFormat="1" ht="12.6" customHeight="1" x14ac:dyDescent="0.2">
      <c r="A62" s="93">
        <v>9</v>
      </c>
      <c r="B62" s="43" t="s">
        <v>37</v>
      </c>
      <c r="C62" s="32">
        <v>6</v>
      </c>
      <c r="D62" s="32" t="s">
        <v>21</v>
      </c>
      <c r="E62" s="92">
        <v>60</v>
      </c>
      <c r="F62" s="92">
        <v>20</v>
      </c>
      <c r="G62" s="92">
        <v>14</v>
      </c>
      <c r="H62" s="92">
        <v>22</v>
      </c>
      <c r="I62" s="73">
        <v>4</v>
      </c>
      <c r="J62" s="47">
        <v>1.5384615384615385</v>
      </c>
      <c r="K62" s="47">
        <v>3.1</v>
      </c>
    </row>
    <row r="63" spans="1:11" s="7" customFormat="1" ht="12.6" customHeight="1" x14ac:dyDescent="0.2">
      <c r="A63" s="93">
        <v>9</v>
      </c>
      <c r="B63" s="43" t="s">
        <v>38</v>
      </c>
      <c r="C63" s="32">
        <v>6</v>
      </c>
      <c r="D63" s="32" t="s">
        <v>21</v>
      </c>
      <c r="E63" s="92">
        <v>60</v>
      </c>
      <c r="F63" s="92">
        <v>20</v>
      </c>
      <c r="G63" s="92">
        <v>14</v>
      </c>
      <c r="H63" s="92">
        <v>22</v>
      </c>
      <c r="I63" s="73">
        <v>4</v>
      </c>
      <c r="J63" s="47">
        <v>1.5384615384615385</v>
      </c>
      <c r="K63" s="47">
        <v>3.1</v>
      </c>
    </row>
    <row r="64" spans="1:11" s="7" customFormat="1" ht="12.6" customHeight="1" x14ac:dyDescent="0.2">
      <c r="A64" s="93">
        <v>9</v>
      </c>
      <c r="B64" s="95" t="s">
        <v>39</v>
      </c>
      <c r="C64" s="32">
        <v>6</v>
      </c>
      <c r="D64" s="32" t="s">
        <v>21</v>
      </c>
      <c r="E64" s="92">
        <v>60</v>
      </c>
      <c r="F64" s="92">
        <v>20</v>
      </c>
      <c r="G64" s="92">
        <v>14</v>
      </c>
      <c r="H64" s="92">
        <v>22</v>
      </c>
      <c r="I64" s="73">
        <v>4</v>
      </c>
      <c r="J64" s="47">
        <v>1.5384615384615385</v>
      </c>
      <c r="K64" s="47">
        <v>3.1</v>
      </c>
    </row>
    <row r="65" spans="1:11" s="8" customFormat="1" ht="12.6" customHeight="1" x14ac:dyDescent="0.2">
      <c r="A65" s="93">
        <v>9</v>
      </c>
      <c r="B65" s="95" t="s">
        <v>40</v>
      </c>
      <c r="C65" s="32">
        <v>6</v>
      </c>
      <c r="D65" s="32" t="s">
        <v>21</v>
      </c>
      <c r="E65" s="92">
        <v>60</v>
      </c>
      <c r="F65" s="92">
        <v>20</v>
      </c>
      <c r="G65" s="92">
        <v>14</v>
      </c>
      <c r="H65" s="92">
        <v>22</v>
      </c>
      <c r="I65" s="73">
        <v>4</v>
      </c>
      <c r="J65" s="47">
        <v>1.5384615384615385</v>
      </c>
      <c r="K65" s="47">
        <v>3.1</v>
      </c>
    </row>
    <row r="66" spans="1:11" s="7" customFormat="1" ht="12.6" customHeight="1" x14ac:dyDescent="0.2">
      <c r="A66" s="93">
        <v>9</v>
      </c>
      <c r="B66" s="95" t="s">
        <v>41</v>
      </c>
      <c r="C66" s="32">
        <v>6</v>
      </c>
      <c r="D66" s="32" t="s">
        <v>21</v>
      </c>
      <c r="E66" s="92">
        <v>60</v>
      </c>
      <c r="F66" s="92">
        <v>20</v>
      </c>
      <c r="G66" s="92">
        <v>14</v>
      </c>
      <c r="H66" s="92">
        <v>22</v>
      </c>
      <c r="I66" s="73">
        <v>4</v>
      </c>
      <c r="J66" s="47">
        <v>1.5384615384615385</v>
      </c>
      <c r="K66" s="47">
        <v>3.1</v>
      </c>
    </row>
    <row r="67" spans="1:11" s="7" customFormat="1" ht="12.6" customHeight="1" x14ac:dyDescent="0.2">
      <c r="A67" s="93">
        <v>9</v>
      </c>
      <c r="B67" s="95" t="s">
        <v>42</v>
      </c>
      <c r="C67" s="32">
        <v>6</v>
      </c>
      <c r="D67" s="32" t="s">
        <v>21</v>
      </c>
      <c r="E67" s="92">
        <v>60</v>
      </c>
      <c r="F67" s="92">
        <v>20</v>
      </c>
      <c r="G67" s="92">
        <v>14</v>
      </c>
      <c r="H67" s="92">
        <v>22</v>
      </c>
      <c r="I67" s="73">
        <v>4</v>
      </c>
      <c r="J67" s="47">
        <v>1.5384615384615385</v>
      </c>
      <c r="K67" s="47">
        <v>3.1</v>
      </c>
    </row>
    <row r="68" spans="1:11" s="8" customFormat="1" ht="12.6" customHeight="1" x14ac:dyDescent="0.2">
      <c r="A68" s="40"/>
      <c r="B68" s="91" t="s">
        <v>14</v>
      </c>
      <c r="C68" s="32"/>
      <c r="D68" s="32"/>
      <c r="E68" s="92"/>
      <c r="F68" s="92"/>
      <c r="G68" s="92"/>
      <c r="H68" s="92"/>
      <c r="I68" s="73"/>
      <c r="J68" s="47"/>
      <c r="K68" s="47"/>
    </row>
    <row r="69" spans="1:11" s="7" customFormat="1" ht="12.6" customHeight="1" x14ac:dyDescent="0.2">
      <c r="A69" s="40">
        <v>23</v>
      </c>
      <c r="B69" s="96" t="s">
        <v>43</v>
      </c>
      <c r="C69" s="32">
        <v>6</v>
      </c>
      <c r="D69" s="32" t="s">
        <v>21</v>
      </c>
      <c r="E69" s="92">
        <v>60</v>
      </c>
      <c r="F69" s="92">
        <v>20</v>
      </c>
      <c r="G69" s="92">
        <v>14</v>
      </c>
      <c r="H69" s="92">
        <v>22</v>
      </c>
      <c r="I69" s="73">
        <v>4</v>
      </c>
      <c r="J69" s="47">
        <v>1.3</v>
      </c>
      <c r="K69" s="47">
        <v>2.7</v>
      </c>
    </row>
    <row r="70" spans="1:11" s="7" customFormat="1" ht="12.6" customHeight="1" x14ac:dyDescent="0.2">
      <c r="A70" s="40">
        <v>23</v>
      </c>
      <c r="B70" s="96" t="s">
        <v>44</v>
      </c>
      <c r="C70" s="32">
        <v>6</v>
      </c>
      <c r="D70" s="32" t="s">
        <v>21</v>
      </c>
      <c r="E70" s="92">
        <v>60</v>
      </c>
      <c r="F70" s="92">
        <v>20</v>
      </c>
      <c r="G70" s="92">
        <v>14</v>
      </c>
      <c r="H70" s="92">
        <v>22</v>
      </c>
      <c r="I70" s="73">
        <v>4</v>
      </c>
      <c r="J70" s="47">
        <v>1.3</v>
      </c>
      <c r="K70" s="47">
        <v>2.7</v>
      </c>
    </row>
    <row r="71" spans="1:11" s="7" customFormat="1" ht="12.6" customHeight="1" x14ac:dyDescent="0.2">
      <c r="A71" s="40">
        <v>23</v>
      </c>
      <c r="B71" s="96" t="s">
        <v>45</v>
      </c>
      <c r="C71" s="32">
        <v>6</v>
      </c>
      <c r="D71" s="32" t="s">
        <v>21</v>
      </c>
      <c r="E71" s="92">
        <v>60</v>
      </c>
      <c r="F71" s="92">
        <v>20</v>
      </c>
      <c r="G71" s="92">
        <v>14</v>
      </c>
      <c r="H71" s="92">
        <v>22</v>
      </c>
      <c r="I71" s="73">
        <v>4</v>
      </c>
      <c r="J71" s="47">
        <v>1.3</v>
      </c>
      <c r="K71" s="47">
        <v>2.7</v>
      </c>
    </row>
    <row r="72" spans="1:11" s="9" customFormat="1" x14ac:dyDescent="0.2">
      <c r="A72" s="40">
        <v>23</v>
      </c>
      <c r="B72" s="44" t="s">
        <v>46</v>
      </c>
      <c r="C72" s="32">
        <v>6</v>
      </c>
      <c r="D72" s="32" t="s">
        <v>21</v>
      </c>
      <c r="E72" s="92">
        <v>60</v>
      </c>
      <c r="F72" s="92">
        <v>20</v>
      </c>
      <c r="G72" s="92">
        <v>14</v>
      </c>
      <c r="H72" s="92">
        <v>22</v>
      </c>
      <c r="I72" s="73">
        <v>4</v>
      </c>
      <c r="J72" s="47">
        <v>1.3</v>
      </c>
      <c r="K72" s="47">
        <v>2.7</v>
      </c>
    </row>
    <row r="73" spans="1:11" s="9" customFormat="1" x14ac:dyDescent="0.2">
      <c r="A73" s="40">
        <v>23</v>
      </c>
      <c r="B73" s="44" t="s">
        <v>47</v>
      </c>
      <c r="C73" s="32">
        <v>6</v>
      </c>
      <c r="D73" s="32" t="s">
        <v>21</v>
      </c>
      <c r="E73" s="92">
        <v>60</v>
      </c>
      <c r="F73" s="92">
        <v>20</v>
      </c>
      <c r="G73" s="92">
        <v>14</v>
      </c>
      <c r="H73" s="92">
        <v>22</v>
      </c>
      <c r="I73" s="73">
        <v>4</v>
      </c>
      <c r="J73" s="47">
        <v>1.3</v>
      </c>
      <c r="K73" s="47">
        <v>2.7</v>
      </c>
    </row>
    <row r="74" spans="1:11" s="9" customFormat="1" ht="13.5" customHeight="1" x14ac:dyDescent="0.2">
      <c r="A74" s="40">
        <v>23</v>
      </c>
      <c r="B74" s="96" t="s">
        <v>48</v>
      </c>
      <c r="C74" s="32">
        <v>6</v>
      </c>
      <c r="D74" s="32" t="s">
        <v>21</v>
      </c>
      <c r="E74" s="92">
        <v>60</v>
      </c>
      <c r="F74" s="92">
        <v>20</v>
      </c>
      <c r="G74" s="92">
        <v>14</v>
      </c>
      <c r="H74" s="92">
        <v>22</v>
      </c>
      <c r="I74" s="73">
        <v>4</v>
      </c>
      <c r="J74" s="47">
        <v>1.3</v>
      </c>
      <c r="K74" s="47">
        <v>2.7</v>
      </c>
    </row>
    <row r="75" spans="1:11" s="9" customFormat="1" x14ac:dyDescent="0.2">
      <c r="A75" s="40">
        <v>23</v>
      </c>
      <c r="B75" s="44" t="s">
        <v>49</v>
      </c>
      <c r="C75" s="32">
        <v>6</v>
      </c>
      <c r="D75" s="32" t="s">
        <v>21</v>
      </c>
      <c r="E75" s="92">
        <v>60</v>
      </c>
      <c r="F75" s="92">
        <v>20</v>
      </c>
      <c r="G75" s="92">
        <v>14</v>
      </c>
      <c r="H75" s="92">
        <v>22</v>
      </c>
      <c r="I75" s="73">
        <v>4</v>
      </c>
      <c r="J75" s="47">
        <v>1.3</v>
      </c>
      <c r="K75" s="47">
        <v>2.7</v>
      </c>
    </row>
    <row r="76" spans="1:11" s="9" customFormat="1" x14ac:dyDescent="0.2">
      <c r="A76" s="40">
        <v>23</v>
      </c>
      <c r="B76" s="95" t="s">
        <v>50</v>
      </c>
      <c r="C76" s="32">
        <v>6</v>
      </c>
      <c r="D76" s="32" t="s">
        <v>21</v>
      </c>
      <c r="E76" s="92">
        <v>60</v>
      </c>
      <c r="F76" s="92">
        <v>20</v>
      </c>
      <c r="G76" s="92">
        <v>14</v>
      </c>
      <c r="H76" s="92">
        <v>22</v>
      </c>
      <c r="I76" s="73">
        <v>4</v>
      </c>
      <c r="J76" s="47">
        <v>1.3</v>
      </c>
      <c r="K76" s="47">
        <v>2.7</v>
      </c>
    </row>
    <row r="77" spans="1:11" s="9" customFormat="1" x14ac:dyDescent="0.2">
      <c r="A77" s="40">
        <v>23</v>
      </c>
      <c r="B77" s="95" t="s">
        <v>51</v>
      </c>
      <c r="C77" s="32">
        <v>6</v>
      </c>
      <c r="D77" s="32" t="s">
        <v>21</v>
      </c>
      <c r="E77" s="92">
        <v>60</v>
      </c>
      <c r="F77" s="92">
        <v>20</v>
      </c>
      <c r="G77" s="92">
        <v>14</v>
      </c>
      <c r="H77" s="92">
        <v>22</v>
      </c>
      <c r="I77" s="73">
        <v>4</v>
      </c>
      <c r="J77" s="47">
        <v>1.3</v>
      </c>
      <c r="K77" s="47">
        <v>2.7</v>
      </c>
    </row>
    <row r="78" spans="1:11" s="9" customFormat="1" x14ac:dyDescent="0.2">
      <c r="A78" s="40"/>
      <c r="B78" s="91" t="s">
        <v>15</v>
      </c>
      <c r="C78" s="32"/>
      <c r="D78" s="32"/>
      <c r="E78" s="92"/>
      <c r="F78" s="92"/>
      <c r="G78" s="92"/>
      <c r="H78" s="92"/>
      <c r="I78" s="73"/>
      <c r="J78" s="47"/>
      <c r="K78" s="47"/>
    </row>
    <row r="79" spans="1:11" s="9" customFormat="1" x14ac:dyDescent="0.2">
      <c r="A79" s="40">
        <v>31</v>
      </c>
      <c r="B79" s="96" t="s">
        <v>52</v>
      </c>
      <c r="C79" s="32">
        <v>6</v>
      </c>
      <c r="D79" s="32" t="s">
        <v>21</v>
      </c>
      <c r="E79" s="92">
        <v>60</v>
      </c>
      <c r="F79" s="92">
        <v>20</v>
      </c>
      <c r="G79" s="92">
        <v>14</v>
      </c>
      <c r="H79" s="92">
        <v>22</v>
      </c>
      <c r="I79" s="73">
        <v>4</v>
      </c>
      <c r="J79" s="47">
        <v>1.3</v>
      </c>
      <c r="K79" s="47">
        <v>2.7</v>
      </c>
    </row>
    <row r="80" spans="1:11" s="9" customFormat="1" x14ac:dyDescent="0.2">
      <c r="A80" s="40">
        <v>31</v>
      </c>
      <c r="B80" s="96" t="s">
        <v>53</v>
      </c>
      <c r="C80" s="32">
        <v>6</v>
      </c>
      <c r="D80" s="32" t="s">
        <v>21</v>
      </c>
      <c r="E80" s="92">
        <v>60</v>
      </c>
      <c r="F80" s="92">
        <v>20</v>
      </c>
      <c r="G80" s="92">
        <v>14</v>
      </c>
      <c r="H80" s="92">
        <v>22</v>
      </c>
      <c r="I80" s="73">
        <v>4</v>
      </c>
      <c r="J80" s="47">
        <v>1.3</v>
      </c>
      <c r="K80" s="47">
        <v>2.7</v>
      </c>
    </row>
    <row r="81" spans="1:11" s="9" customFormat="1" x14ac:dyDescent="0.2">
      <c r="A81" s="40">
        <v>31</v>
      </c>
      <c r="B81" s="44" t="s">
        <v>54</v>
      </c>
      <c r="C81" s="32">
        <v>6</v>
      </c>
      <c r="D81" s="32" t="s">
        <v>21</v>
      </c>
      <c r="E81" s="92">
        <v>60</v>
      </c>
      <c r="F81" s="92">
        <v>20</v>
      </c>
      <c r="G81" s="92">
        <v>14</v>
      </c>
      <c r="H81" s="92">
        <v>22</v>
      </c>
      <c r="I81" s="73">
        <v>4</v>
      </c>
      <c r="J81" s="47">
        <v>1.3</v>
      </c>
      <c r="K81" s="47">
        <v>2.7</v>
      </c>
    </row>
    <row r="82" spans="1:11" s="9" customFormat="1" ht="12" customHeight="1" x14ac:dyDescent="0.2">
      <c r="A82" s="40">
        <v>31</v>
      </c>
      <c r="B82" s="96" t="s">
        <v>55</v>
      </c>
      <c r="C82" s="32">
        <v>6</v>
      </c>
      <c r="D82" s="32" t="s">
        <v>21</v>
      </c>
      <c r="E82" s="92">
        <v>60</v>
      </c>
      <c r="F82" s="92">
        <v>20</v>
      </c>
      <c r="G82" s="92">
        <v>14</v>
      </c>
      <c r="H82" s="92">
        <v>22</v>
      </c>
      <c r="I82" s="73">
        <v>4</v>
      </c>
      <c r="J82" s="47">
        <v>1.3</v>
      </c>
      <c r="K82" s="47">
        <v>2.7</v>
      </c>
    </row>
    <row r="83" spans="1:11" s="9" customFormat="1" ht="13.5" customHeight="1" x14ac:dyDescent="0.2">
      <c r="A83" s="40">
        <v>31</v>
      </c>
      <c r="B83" s="96" t="s">
        <v>56</v>
      </c>
      <c r="C83" s="32">
        <v>6</v>
      </c>
      <c r="D83" s="32" t="s">
        <v>21</v>
      </c>
      <c r="E83" s="92">
        <v>60</v>
      </c>
      <c r="F83" s="92">
        <v>20</v>
      </c>
      <c r="G83" s="92">
        <v>14</v>
      </c>
      <c r="H83" s="92">
        <v>22</v>
      </c>
      <c r="I83" s="73">
        <v>4</v>
      </c>
      <c r="J83" s="47">
        <v>1.3</v>
      </c>
      <c r="K83" s="47">
        <v>2.7</v>
      </c>
    </row>
    <row r="84" spans="1:11" s="9" customFormat="1" x14ac:dyDescent="0.2">
      <c r="A84" s="40">
        <v>31</v>
      </c>
      <c r="B84" s="96" t="s">
        <v>57</v>
      </c>
      <c r="C84" s="32">
        <v>6</v>
      </c>
      <c r="D84" s="32" t="s">
        <v>21</v>
      </c>
      <c r="E84" s="92">
        <v>60</v>
      </c>
      <c r="F84" s="92">
        <v>20</v>
      </c>
      <c r="G84" s="92">
        <v>14</v>
      </c>
      <c r="H84" s="92">
        <v>22</v>
      </c>
      <c r="I84" s="73">
        <v>4</v>
      </c>
      <c r="J84" s="47">
        <v>1.3</v>
      </c>
      <c r="K84" s="47">
        <v>2.7</v>
      </c>
    </row>
    <row r="85" spans="1:11" s="9" customFormat="1" x14ac:dyDescent="0.2">
      <c r="A85" s="40">
        <v>31</v>
      </c>
      <c r="B85" s="96" t="s">
        <v>58</v>
      </c>
      <c r="C85" s="32">
        <v>6</v>
      </c>
      <c r="D85" s="32" t="s">
        <v>21</v>
      </c>
      <c r="E85" s="92">
        <v>60</v>
      </c>
      <c r="F85" s="92">
        <v>20</v>
      </c>
      <c r="G85" s="92">
        <v>14</v>
      </c>
      <c r="H85" s="92">
        <v>22</v>
      </c>
      <c r="I85" s="73">
        <v>4</v>
      </c>
      <c r="J85" s="47">
        <v>1.3</v>
      </c>
      <c r="K85" s="47">
        <v>2.7</v>
      </c>
    </row>
    <row r="86" spans="1:11" s="1" customFormat="1" x14ac:dyDescent="0.2">
      <c r="A86" s="40">
        <v>31</v>
      </c>
      <c r="B86" s="95" t="s">
        <v>59</v>
      </c>
      <c r="C86" s="32">
        <v>6</v>
      </c>
      <c r="D86" s="32" t="s">
        <v>21</v>
      </c>
      <c r="E86" s="92">
        <v>60</v>
      </c>
      <c r="F86" s="92">
        <v>20</v>
      </c>
      <c r="G86" s="92">
        <v>14</v>
      </c>
      <c r="H86" s="92">
        <v>22</v>
      </c>
      <c r="I86" s="73">
        <v>4</v>
      </c>
      <c r="J86" s="47">
        <v>1.3</v>
      </c>
      <c r="K86" s="47">
        <v>2.7</v>
      </c>
    </row>
    <row r="87" spans="1:11" s="1" customFormat="1" x14ac:dyDescent="0.2">
      <c r="A87" s="40">
        <v>31</v>
      </c>
      <c r="B87" s="95" t="s">
        <v>60</v>
      </c>
      <c r="C87" s="32">
        <v>6</v>
      </c>
      <c r="D87" s="32" t="s">
        <v>21</v>
      </c>
      <c r="E87" s="92">
        <v>60</v>
      </c>
      <c r="F87" s="92">
        <v>20</v>
      </c>
      <c r="G87" s="92">
        <v>14</v>
      </c>
      <c r="H87" s="92">
        <v>22</v>
      </c>
      <c r="I87" s="73">
        <v>4</v>
      </c>
      <c r="J87" s="47">
        <v>1.3</v>
      </c>
      <c r="K87" s="47">
        <v>2.7</v>
      </c>
    </row>
    <row r="88" spans="1:11" x14ac:dyDescent="0.2">
      <c r="A88" s="97"/>
      <c r="B88" s="97"/>
      <c r="C88" s="32"/>
      <c r="D88" s="32"/>
      <c r="E88" s="92"/>
      <c r="F88" s="92"/>
      <c r="G88" s="92"/>
      <c r="H88" s="92"/>
      <c r="I88" s="73"/>
      <c r="J88" s="47"/>
      <c r="K88" s="47"/>
    </row>
    <row r="89" spans="1:11" x14ac:dyDescent="0.2">
      <c r="A89" s="86" t="s">
        <v>18</v>
      </c>
      <c r="B89" s="87" t="s">
        <v>94</v>
      </c>
      <c r="C89" s="88"/>
      <c r="D89" s="89"/>
      <c r="E89" s="89"/>
      <c r="F89" s="89"/>
      <c r="G89" s="89"/>
      <c r="H89" s="89"/>
      <c r="I89" s="89"/>
      <c r="J89" s="89"/>
      <c r="K89" s="90"/>
    </row>
    <row r="90" spans="1:11" x14ac:dyDescent="0.2">
      <c r="A90" s="93"/>
      <c r="B90" s="91" t="s">
        <v>13</v>
      </c>
      <c r="C90" s="32"/>
      <c r="D90" s="32"/>
      <c r="E90" s="92"/>
      <c r="F90" s="92"/>
      <c r="G90" s="92"/>
      <c r="H90" s="92"/>
      <c r="I90" s="73"/>
      <c r="J90" s="47"/>
      <c r="K90" s="47"/>
    </row>
    <row r="91" spans="1:11" x14ac:dyDescent="0.2">
      <c r="A91" s="86" t="s">
        <v>18</v>
      </c>
      <c r="B91" s="87" t="s">
        <v>98</v>
      </c>
      <c r="C91" s="88"/>
      <c r="D91" s="89"/>
      <c r="E91" s="89"/>
      <c r="F91" s="89"/>
      <c r="G91" s="89"/>
      <c r="H91" s="89"/>
      <c r="I91" s="89"/>
      <c r="J91" s="89"/>
      <c r="K91" s="90"/>
    </row>
    <row r="92" spans="1:11" x14ac:dyDescent="0.2">
      <c r="A92" s="93">
        <v>3</v>
      </c>
      <c r="B92" s="98" t="s">
        <v>95</v>
      </c>
      <c r="C92" s="32">
        <v>2</v>
      </c>
      <c r="D92" s="32" t="s">
        <v>22</v>
      </c>
      <c r="E92" s="92">
        <v>20</v>
      </c>
      <c r="F92" s="92">
        <v>0</v>
      </c>
      <c r="G92" s="92">
        <v>0</v>
      </c>
      <c r="H92" s="92">
        <v>20</v>
      </c>
      <c r="I92" s="73">
        <v>0</v>
      </c>
      <c r="J92" s="47">
        <v>0</v>
      </c>
      <c r="K92" s="47">
        <v>1.5384615384615385</v>
      </c>
    </row>
    <row r="93" spans="1:11" x14ac:dyDescent="0.2">
      <c r="A93" s="93">
        <v>3</v>
      </c>
      <c r="B93" s="99" t="s">
        <v>96</v>
      </c>
      <c r="C93" s="32">
        <v>2</v>
      </c>
      <c r="D93" s="32" t="s">
        <v>22</v>
      </c>
      <c r="E93" s="92">
        <v>20</v>
      </c>
      <c r="F93" s="92">
        <v>0</v>
      </c>
      <c r="G93" s="92">
        <v>0</v>
      </c>
      <c r="H93" s="92">
        <v>20</v>
      </c>
      <c r="I93" s="73">
        <v>0</v>
      </c>
      <c r="J93" s="47">
        <v>0</v>
      </c>
      <c r="K93" s="47">
        <v>1.5384615384615385</v>
      </c>
    </row>
    <row r="94" spans="1:11" x14ac:dyDescent="0.2">
      <c r="A94" s="93">
        <v>3</v>
      </c>
      <c r="B94" s="99" t="s">
        <v>97</v>
      </c>
      <c r="C94" s="32">
        <v>2</v>
      </c>
      <c r="D94" s="32" t="s">
        <v>22</v>
      </c>
      <c r="E94" s="92">
        <v>20</v>
      </c>
      <c r="F94" s="92">
        <v>0</v>
      </c>
      <c r="G94" s="92">
        <v>0</v>
      </c>
      <c r="H94" s="92">
        <v>20</v>
      </c>
      <c r="I94" s="73">
        <v>0</v>
      </c>
      <c r="J94" s="47">
        <v>0</v>
      </c>
      <c r="K94" s="47">
        <v>1.5384615384615385</v>
      </c>
    </row>
    <row r="95" spans="1:11" x14ac:dyDescent="0.2">
      <c r="A95" s="86" t="s">
        <v>18</v>
      </c>
      <c r="B95" s="87" t="s">
        <v>81</v>
      </c>
      <c r="C95" s="88"/>
      <c r="D95" s="89"/>
      <c r="E95" s="89"/>
      <c r="F95" s="89"/>
      <c r="G95" s="89"/>
      <c r="H95" s="89"/>
      <c r="I95" s="89"/>
      <c r="J95" s="89"/>
      <c r="K95" s="90"/>
    </row>
    <row r="96" spans="1:11" x14ac:dyDescent="0.2">
      <c r="A96" s="93">
        <v>8</v>
      </c>
      <c r="B96" s="100" t="s">
        <v>108</v>
      </c>
      <c r="C96" s="32">
        <v>2</v>
      </c>
      <c r="D96" s="32" t="s">
        <v>22</v>
      </c>
      <c r="E96" s="92">
        <v>30</v>
      </c>
      <c r="F96" s="92">
        <v>12</v>
      </c>
      <c r="G96" s="92">
        <v>6</v>
      </c>
      <c r="H96" s="92">
        <v>12</v>
      </c>
      <c r="I96" s="73">
        <v>0</v>
      </c>
      <c r="J96" s="47">
        <v>0.9</v>
      </c>
      <c r="K96" s="47">
        <v>1.4</v>
      </c>
    </row>
    <row r="97" spans="1:11" x14ac:dyDescent="0.2">
      <c r="A97" s="93">
        <v>8</v>
      </c>
      <c r="B97" s="100" t="s">
        <v>111</v>
      </c>
      <c r="C97" s="32">
        <v>2</v>
      </c>
      <c r="D97" s="32" t="s">
        <v>22</v>
      </c>
      <c r="E97" s="33">
        <v>30</v>
      </c>
      <c r="F97" s="33">
        <v>12</v>
      </c>
      <c r="G97" s="33">
        <v>6</v>
      </c>
      <c r="H97" s="33">
        <v>12</v>
      </c>
      <c r="I97" s="34">
        <v>0</v>
      </c>
      <c r="J97" s="47">
        <v>0.9</v>
      </c>
      <c r="K97" s="47">
        <v>1.4</v>
      </c>
    </row>
    <row r="98" spans="1:11" s="26" customFormat="1" x14ac:dyDescent="0.2">
      <c r="A98" s="101"/>
      <c r="B98" s="102" t="s">
        <v>14</v>
      </c>
      <c r="C98" s="32"/>
      <c r="D98" s="32"/>
      <c r="E98" s="92"/>
      <c r="F98" s="92"/>
      <c r="G98" s="92"/>
      <c r="H98" s="92"/>
      <c r="I98" s="73"/>
      <c r="J98" s="47"/>
      <c r="K98" s="47"/>
    </row>
    <row r="99" spans="1:11" x14ac:dyDescent="0.2">
      <c r="A99" s="86" t="s">
        <v>18</v>
      </c>
      <c r="B99" s="87" t="s">
        <v>90</v>
      </c>
      <c r="C99" s="88"/>
      <c r="D99" s="89"/>
      <c r="E99" s="89"/>
      <c r="F99" s="89"/>
      <c r="G99" s="89"/>
      <c r="H99" s="89"/>
      <c r="I99" s="89"/>
      <c r="J99" s="89"/>
      <c r="K99" s="90"/>
    </row>
    <row r="100" spans="1:11" x14ac:dyDescent="0.2">
      <c r="A100" s="43">
        <v>14</v>
      </c>
      <c r="B100" s="44" t="s">
        <v>67</v>
      </c>
      <c r="C100" s="32">
        <v>1</v>
      </c>
      <c r="D100" s="32" t="s">
        <v>22</v>
      </c>
      <c r="E100" s="92">
        <v>15</v>
      </c>
      <c r="F100" s="92">
        <v>15</v>
      </c>
      <c r="G100" s="92">
        <v>0</v>
      </c>
      <c r="H100" s="92">
        <v>0</v>
      </c>
      <c r="I100" s="73">
        <v>0</v>
      </c>
      <c r="J100" s="47">
        <v>1</v>
      </c>
      <c r="K100" s="47">
        <v>0</v>
      </c>
    </row>
    <row r="101" spans="1:11" x14ac:dyDescent="0.2">
      <c r="A101" s="43">
        <v>14</v>
      </c>
      <c r="B101" s="44" t="s">
        <v>68</v>
      </c>
      <c r="C101" s="32">
        <v>1</v>
      </c>
      <c r="D101" s="32" t="s">
        <v>22</v>
      </c>
      <c r="E101" s="92">
        <v>15</v>
      </c>
      <c r="F101" s="92">
        <v>15</v>
      </c>
      <c r="G101" s="92">
        <v>0</v>
      </c>
      <c r="H101" s="92">
        <v>0</v>
      </c>
      <c r="I101" s="73">
        <v>0</v>
      </c>
      <c r="J101" s="47">
        <v>1</v>
      </c>
      <c r="K101" s="47">
        <v>0</v>
      </c>
    </row>
    <row r="102" spans="1:11" x14ac:dyDescent="0.2">
      <c r="A102" s="43">
        <v>14</v>
      </c>
      <c r="B102" s="44" t="s">
        <v>69</v>
      </c>
      <c r="C102" s="32">
        <v>1</v>
      </c>
      <c r="D102" s="32" t="s">
        <v>22</v>
      </c>
      <c r="E102" s="92">
        <v>15</v>
      </c>
      <c r="F102" s="92">
        <v>15</v>
      </c>
      <c r="G102" s="92">
        <v>0</v>
      </c>
      <c r="H102" s="92">
        <v>0</v>
      </c>
      <c r="I102" s="73">
        <v>0</v>
      </c>
      <c r="J102" s="47">
        <v>1</v>
      </c>
      <c r="K102" s="47">
        <v>0</v>
      </c>
    </row>
    <row r="103" spans="1:11" x14ac:dyDescent="0.2">
      <c r="A103" s="43">
        <v>14</v>
      </c>
      <c r="B103" s="44" t="s">
        <v>74</v>
      </c>
      <c r="C103" s="32">
        <v>1</v>
      </c>
      <c r="D103" s="32" t="s">
        <v>22</v>
      </c>
      <c r="E103" s="92">
        <v>15</v>
      </c>
      <c r="F103" s="92">
        <v>15</v>
      </c>
      <c r="G103" s="92">
        <v>0</v>
      </c>
      <c r="H103" s="92">
        <v>0</v>
      </c>
      <c r="I103" s="73">
        <v>0</v>
      </c>
      <c r="J103" s="47">
        <v>1</v>
      </c>
      <c r="K103" s="47">
        <v>0</v>
      </c>
    </row>
    <row r="104" spans="1:11" x14ac:dyDescent="0.2">
      <c r="A104" s="86" t="s">
        <v>18</v>
      </c>
      <c r="B104" s="87" t="s">
        <v>91</v>
      </c>
      <c r="C104" s="88"/>
      <c r="D104" s="89"/>
      <c r="E104" s="89"/>
      <c r="F104" s="89"/>
      <c r="G104" s="89"/>
      <c r="H104" s="89"/>
      <c r="I104" s="89"/>
      <c r="J104" s="89"/>
      <c r="K104" s="90"/>
    </row>
    <row r="105" spans="1:11" x14ac:dyDescent="0.2">
      <c r="A105" s="43">
        <v>15</v>
      </c>
      <c r="B105" s="44" t="s">
        <v>65</v>
      </c>
      <c r="C105" s="70">
        <v>2</v>
      </c>
      <c r="D105" s="32" t="s">
        <v>22</v>
      </c>
      <c r="E105" s="33">
        <v>25</v>
      </c>
      <c r="F105" s="33">
        <v>10</v>
      </c>
      <c r="G105" s="33">
        <v>5</v>
      </c>
      <c r="H105" s="33">
        <v>10</v>
      </c>
      <c r="I105" s="55">
        <v>0</v>
      </c>
      <c r="J105" s="47">
        <f t="shared" ref="J105:J108" si="10">F105/15</f>
        <v>0.66666666666666663</v>
      </c>
      <c r="K105" s="47">
        <f t="shared" ref="K105:K108" si="11">(G105+H105+I105)/15</f>
        <v>1</v>
      </c>
    </row>
    <row r="106" spans="1:11" x14ac:dyDescent="0.2">
      <c r="A106" s="43">
        <v>15</v>
      </c>
      <c r="B106" s="44" t="s">
        <v>66</v>
      </c>
      <c r="C106" s="70">
        <v>2</v>
      </c>
      <c r="D106" s="32" t="s">
        <v>22</v>
      </c>
      <c r="E106" s="33">
        <v>25</v>
      </c>
      <c r="F106" s="33">
        <v>10</v>
      </c>
      <c r="G106" s="33">
        <v>5</v>
      </c>
      <c r="H106" s="33">
        <v>10</v>
      </c>
      <c r="I106" s="55">
        <v>0</v>
      </c>
      <c r="J106" s="47">
        <f t="shared" si="10"/>
        <v>0.66666666666666663</v>
      </c>
      <c r="K106" s="47">
        <f t="shared" si="11"/>
        <v>1</v>
      </c>
    </row>
    <row r="107" spans="1:11" x14ac:dyDescent="0.2">
      <c r="A107" s="43">
        <v>15</v>
      </c>
      <c r="B107" s="44" t="s">
        <v>72</v>
      </c>
      <c r="C107" s="70">
        <v>2</v>
      </c>
      <c r="D107" s="32" t="s">
        <v>22</v>
      </c>
      <c r="E107" s="33">
        <v>25</v>
      </c>
      <c r="F107" s="33">
        <v>10</v>
      </c>
      <c r="G107" s="33">
        <v>5</v>
      </c>
      <c r="H107" s="33">
        <v>10</v>
      </c>
      <c r="I107" s="55">
        <v>0</v>
      </c>
      <c r="J107" s="47">
        <f t="shared" si="10"/>
        <v>0.66666666666666663</v>
      </c>
      <c r="K107" s="47">
        <f t="shared" si="11"/>
        <v>1</v>
      </c>
    </row>
    <row r="108" spans="1:11" x14ac:dyDescent="0.2">
      <c r="A108" s="43">
        <v>15</v>
      </c>
      <c r="B108" s="44" t="s">
        <v>88</v>
      </c>
      <c r="C108" s="70">
        <v>2</v>
      </c>
      <c r="D108" s="32" t="s">
        <v>22</v>
      </c>
      <c r="E108" s="33">
        <v>25</v>
      </c>
      <c r="F108" s="33">
        <v>10</v>
      </c>
      <c r="G108" s="33">
        <v>5</v>
      </c>
      <c r="H108" s="33">
        <v>10</v>
      </c>
      <c r="I108" s="55">
        <v>0</v>
      </c>
      <c r="J108" s="47">
        <f t="shared" si="10"/>
        <v>0.66666666666666663</v>
      </c>
      <c r="K108" s="47">
        <f t="shared" si="11"/>
        <v>1</v>
      </c>
    </row>
    <row r="109" spans="1:11" x14ac:dyDescent="0.2">
      <c r="A109" s="86" t="s">
        <v>18</v>
      </c>
      <c r="B109" s="87" t="s">
        <v>114</v>
      </c>
      <c r="C109" s="88"/>
      <c r="D109" s="89"/>
      <c r="E109" s="89"/>
      <c r="F109" s="89"/>
      <c r="G109" s="89"/>
      <c r="H109" s="89"/>
      <c r="I109" s="89"/>
      <c r="J109" s="89"/>
      <c r="K109" s="90"/>
    </row>
    <row r="110" spans="1:11" x14ac:dyDescent="0.2">
      <c r="A110" s="43">
        <v>20</v>
      </c>
      <c r="B110" s="44" t="s">
        <v>103</v>
      </c>
      <c r="C110" s="32">
        <v>3</v>
      </c>
      <c r="D110" s="32" t="s">
        <v>21</v>
      </c>
      <c r="E110" s="33">
        <v>40</v>
      </c>
      <c r="F110" s="33">
        <v>15</v>
      </c>
      <c r="G110" s="33">
        <v>10</v>
      </c>
      <c r="H110" s="33">
        <v>15</v>
      </c>
      <c r="I110" s="55">
        <v>0</v>
      </c>
      <c r="J110" s="47">
        <f t="shared" ref="J110:J111" si="12">F110/15</f>
        <v>1</v>
      </c>
      <c r="K110" s="47">
        <f t="shared" ref="K110:K111" si="13">(G110+H110+I110)/15</f>
        <v>1.6666666666666667</v>
      </c>
    </row>
    <row r="111" spans="1:11" x14ac:dyDescent="0.2">
      <c r="A111" s="43">
        <v>20</v>
      </c>
      <c r="B111" s="44" t="s">
        <v>99</v>
      </c>
      <c r="C111" s="32">
        <v>3</v>
      </c>
      <c r="D111" s="32" t="s">
        <v>21</v>
      </c>
      <c r="E111" s="33">
        <v>40</v>
      </c>
      <c r="F111" s="33">
        <v>15</v>
      </c>
      <c r="G111" s="33">
        <v>10</v>
      </c>
      <c r="H111" s="33">
        <v>15</v>
      </c>
      <c r="I111" s="55">
        <v>0</v>
      </c>
      <c r="J111" s="47">
        <f t="shared" si="12"/>
        <v>1</v>
      </c>
      <c r="K111" s="47">
        <f t="shared" si="13"/>
        <v>1.6666666666666667</v>
      </c>
    </row>
    <row r="112" spans="1:11" x14ac:dyDescent="0.2">
      <c r="A112" s="43">
        <v>20</v>
      </c>
      <c r="B112" s="44" t="s">
        <v>120</v>
      </c>
      <c r="C112" s="32">
        <v>3</v>
      </c>
      <c r="D112" s="32" t="s">
        <v>21</v>
      </c>
      <c r="E112" s="33">
        <v>40</v>
      </c>
      <c r="F112" s="33">
        <v>15</v>
      </c>
      <c r="G112" s="33">
        <v>10</v>
      </c>
      <c r="H112" s="33">
        <v>15</v>
      </c>
      <c r="I112" s="55">
        <v>0</v>
      </c>
      <c r="J112" s="47">
        <f t="shared" ref="J112" si="14">F112/15</f>
        <v>1</v>
      </c>
      <c r="K112" s="47">
        <f t="shared" ref="K112" si="15">(G112+H112+I112)/15</f>
        <v>1.6666666666666667</v>
      </c>
    </row>
    <row r="113" spans="1:315" x14ac:dyDescent="0.2">
      <c r="A113" s="43"/>
      <c r="B113" s="44"/>
      <c r="C113" s="108"/>
      <c r="D113" s="108"/>
      <c r="E113" s="109"/>
      <c r="F113" s="109"/>
      <c r="G113" s="109"/>
      <c r="H113" s="109"/>
      <c r="I113" s="110"/>
      <c r="J113" s="111"/>
      <c r="K113" s="112"/>
    </row>
    <row r="114" spans="1:315" x14ac:dyDescent="0.2">
      <c r="A114" s="86" t="s">
        <v>18</v>
      </c>
      <c r="B114" s="87" t="s">
        <v>116</v>
      </c>
      <c r="C114" s="88"/>
      <c r="D114" s="89"/>
      <c r="E114" s="89"/>
      <c r="F114" s="89"/>
      <c r="G114" s="89"/>
      <c r="H114" s="89"/>
      <c r="I114" s="89"/>
      <c r="J114" s="89"/>
      <c r="K114" s="90"/>
    </row>
    <row r="115" spans="1:315" x14ac:dyDescent="0.2">
      <c r="A115" s="43">
        <v>21</v>
      </c>
      <c r="B115" s="44" t="s">
        <v>61</v>
      </c>
      <c r="C115" s="37">
        <v>3</v>
      </c>
      <c r="D115" s="37" t="s">
        <v>21</v>
      </c>
      <c r="E115" s="42">
        <v>40</v>
      </c>
      <c r="F115" s="42">
        <v>15</v>
      </c>
      <c r="G115" s="33">
        <v>10</v>
      </c>
      <c r="H115" s="33">
        <v>15</v>
      </c>
      <c r="I115" s="34">
        <v>0</v>
      </c>
      <c r="J115" s="47">
        <f t="shared" ref="J115:J119" si="16">F115/15</f>
        <v>1</v>
      </c>
      <c r="K115" s="47">
        <f t="shared" ref="K115:K119" si="17">(G115+H115+I115)/15</f>
        <v>1.6666666666666667</v>
      </c>
    </row>
    <row r="116" spans="1:315" ht="24" x14ac:dyDescent="0.2">
      <c r="A116" s="43">
        <v>21</v>
      </c>
      <c r="B116" s="43" t="s">
        <v>63</v>
      </c>
      <c r="C116" s="37">
        <v>3</v>
      </c>
      <c r="D116" s="37" t="s">
        <v>21</v>
      </c>
      <c r="E116" s="42">
        <v>40</v>
      </c>
      <c r="F116" s="42">
        <v>15</v>
      </c>
      <c r="G116" s="33">
        <v>10</v>
      </c>
      <c r="H116" s="33">
        <v>15</v>
      </c>
      <c r="I116" s="34">
        <v>0</v>
      </c>
      <c r="J116" s="47">
        <f t="shared" si="16"/>
        <v>1</v>
      </c>
      <c r="K116" s="47">
        <f t="shared" si="17"/>
        <v>1.6666666666666667</v>
      </c>
    </row>
    <row r="117" spans="1:315" ht="24" x14ac:dyDescent="0.2">
      <c r="A117" s="43">
        <v>21</v>
      </c>
      <c r="B117" s="43" t="s">
        <v>85</v>
      </c>
      <c r="C117" s="37">
        <v>3</v>
      </c>
      <c r="D117" s="37" t="s">
        <v>21</v>
      </c>
      <c r="E117" s="42">
        <v>40</v>
      </c>
      <c r="F117" s="42">
        <v>15</v>
      </c>
      <c r="G117" s="33">
        <v>10</v>
      </c>
      <c r="H117" s="33">
        <v>15</v>
      </c>
      <c r="I117" s="34">
        <v>0</v>
      </c>
      <c r="J117" s="47">
        <f t="shared" si="16"/>
        <v>1</v>
      </c>
      <c r="K117" s="47">
        <f t="shared" si="17"/>
        <v>1.6666666666666667</v>
      </c>
    </row>
    <row r="118" spans="1:315" x14ac:dyDescent="0.2">
      <c r="A118" s="43">
        <v>21</v>
      </c>
      <c r="B118" s="44" t="s">
        <v>87</v>
      </c>
      <c r="C118" s="37">
        <v>3</v>
      </c>
      <c r="D118" s="37" t="s">
        <v>21</v>
      </c>
      <c r="E118" s="42">
        <v>40</v>
      </c>
      <c r="F118" s="42">
        <v>15</v>
      </c>
      <c r="G118" s="33">
        <v>10</v>
      </c>
      <c r="H118" s="33">
        <v>15</v>
      </c>
      <c r="I118" s="34">
        <v>0</v>
      </c>
      <c r="J118" s="47">
        <f t="shared" si="16"/>
        <v>1</v>
      </c>
      <c r="K118" s="47">
        <f t="shared" si="17"/>
        <v>1.6666666666666667</v>
      </c>
    </row>
    <row r="119" spans="1:315" x14ac:dyDescent="0.2">
      <c r="A119" s="43">
        <v>21</v>
      </c>
      <c r="B119" s="44" t="s">
        <v>86</v>
      </c>
      <c r="C119" s="37">
        <v>3</v>
      </c>
      <c r="D119" s="37" t="s">
        <v>21</v>
      </c>
      <c r="E119" s="42">
        <v>40</v>
      </c>
      <c r="F119" s="42">
        <v>15</v>
      </c>
      <c r="G119" s="33">
        <v>10</v>
      </c>
      <c r="H119" s="33">
        <v>15</v>
      </c>
      <c r="I119" s="34">
        <v>0</v>
      </c>
      <c r="J119" s="47">
        <f t="shared" si="16"/>
        <v>1</v>
      </c>
      <c r="K119" s="47">
        <f t="shared" si="17"/>
        <v>1.6666666666666667</v>
      </c>
    </row>
    <row r="120" spans="1:315" s="26" customFormat="1" x14ac:dyDescent="0.2">
      <c r="A120" s="101"/>
      <c r="B120" s="102" t="s">
        <v>15</v>
      </c>
      <c r="C120" s="32"/>
      <c r="D120" s="32"/>
      <c r="E120" s="92"/>
      <c r="F120" s="92"/>
      <c r="G120" s="92"/>
      <c r="H120" s="92"/>
      <c r="I120" s="73"/>
      <c r="J120" s="47"/>
      <c r="K120" s="47"/>
    </row>
    <row r="121" spans="1:315" x14ac:dyDescent="0.2">
      <c r="A121" s="86" t="s">
        <v>18</v>
      </c>
      <c r="B121" s="87" t="s">
        <v>117</v>
      </c>
      <c r="C121" s="88"/>
      <c r="D121" s="89"/>
      <c r="E121" s="89"/>
      <c r="F121" s="89"/>
      <c r="G121" s="89"/>
      <c r="H121" s="89"/>
      <c r="I121" s="89"/>
      <c r="J121" s="89"/>
      <c r="K121" s="90"/>
    </row>
    <row r="122" spans="1:315" x14ac:dyDescent="0.2">
      <c r="A122" s="43">
        <v>25</v>
      </c>
      <c r="B122" s="44" t="s">
        <v>82</v>
      </c>
      <c r="C122" s="32">
        <v>2</v>
      </c>
      <c r="D122" s="32" t="s">
        <v>22</v>
      </c>
      <c r="E122" s="92">
        <v>20</v>
      </c>
      <c r="F122" s="92">
        <v>5</v>
      </c>
      <c r="G122" s="92">
        <v>5</v>
      </c>
      <c r="H122" s="92">
        <v>10</v>
      </c>
      <c r="I122" s="73">
        <v>0</v>
      </c>
      <c r="J122" s="47">
        <v>3</v>
      </c>
      <c r="K122" s="47">
        <v>1</v>
      </c>
    </row>
    <row r="123" spans="1:315" x14ac:dyDescent="0.2">
      <c r="A123" s="43">
        <v>25</v>
      </c>
      <c r="B123" s="44" t="s">
        <v>83</v>
      </c>
      <c r="C123" s="32">
        <v>2</v>
      </c>
      <c r="D123" s="32" t="s">
        <v>22</v>
      </c>
      <c r="E123" s="92">
        <v>20</v>
      </c>
      <c r="F123" s="92">
        <v>5</v>
      </c>
      <c r="G123" s="92">
        <v>5</v>
      </c>
      <c r="H123" s="92">
        <v>10</v>
      </c>
      <c r="I123" s="73">
        <v>0</v>
      </c>
      <c r="J123" s="47">
        <v>3</v>
      </c>
      <c r="K123" s="47">
        <v>1</v>
      </c>
    </row>
    <row r="124" spans="1:315" x14ac:dyDescent="0.2">
      <c r="A124" s="86" t="s">
        <v>18</v>
      </c>
      <c r="B124" s="87" t="s">
        <v>106</v>
      </c>
      <c r="C124" s="88"/>
      <c r="D124" s="89"/>
      <c r="E124" s="89"/>
      <c r="F124" s="89"/>
      <c r="G124" s="89"/>
      <c r="H124" s="89"/>
      <c r="I124" s="89"/>
      <c r="J124" s="89"/>
      <c r="K124" s="90"/>
    </row>
    <row r="125" spans="1:315" s="25" customFormat="1" x14ac:dyDescent="0.2">
      <c r="A125" s="43">
        <v>27</v>
      </c>
      <c r="B125" s="44" t="s">
        <v>62</v>
      </c>
      <c r="C125" s="32">
        <v>1</v>
      </c>
      <c r="D125" s="32" t="s">
        <v>22</v>
      </c>
      <c r="E125" s="92">
        <v>15</v>
      </c>
      <c r="F125" s="92">
        <v>15</v>
      </c>
      <c r="G125" s="92">
        <v>0</v>
      </c>
      <c r="H125" s="92">
        <v>0</v>
      </c>
      <c r="I125" s="73">
        <v>0</v>
      </c>
      <c r="J125" s="47">
        <v>1</v>
      </c>
      <c r="K125" s="47">
        <v>0</v>
      </c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  <c r="IV125" s="10"/>
      <c r="IW125" s="10"/>
      <c r="IX125" s="10"/>
      <c r="IY125" s="10"/>
      <c r="IZ125" s="10"/>
      <c r="JA125" s="10"/>
      <c r="JB125" s="10"/>
      <c r="JC125" s="10"/>
      <c r="JD125" s="10"/>
      <c r="JE125" s="10"/>
      <c r="JF125" s="10"/>
      <c r="JG125" s="10"/>
      <c r="JH125" s="10"/>
      <c r="JI125" s="10"/>
      <c r="JJ125" s="10"/>
      <c r="JK125" s="10"/>
      <c r="JL125" s="10"/>
      <c r="JM125" s="10"/>
      <c r="JN125" s="10"/>
      <c r="JO125" s="10"/>
      <c r="JP125" s="10"/>
      <c r="JQ125" s="10"/>
      <c r="JR125" s="10"/>
      <c r="JS125" s="10"/>
      <c r="JT125" s="10"/>
      <c r="JU125" s="10"/>
      <c r="JV125" s="10"/>
      <c r="JW125" s="10"/>
      <c r="JX125" s="10"/>
      <c r="JY125" s="10"/>
      <c r="JZ125" s="10"/>
      <c r="KA125" s="10"/>
      <c r="KB125" s="10"/>
      <c r="KC125" s="10"/>
      <c r="KD125" s="10"/>
      <c r="KE125" s="10"/>
      <c r="KF125" s="10"/>
      <c r="KG125" s="10"/>
      <c r="KH125" s="10"/>
      <c r="KI125" s="10"/>
      <c r="KJ125" s="10"/>
      <c r="KK125" s="10"/>
      <c r="KL125" s="10"/>
      <c r="KM125" s="10"/>
      <c r="KN125" s="10"/>
      <c r="KO125" s="10"/>
      <c r="KP125" s="10"/>
      <c r="KQ125" s="10"/>
      <c r="KR125" s="10"/>
      <c r="KS125" s="10"/>
      <c r="KT125" s="10"/>
      <c r="KU125" s="10"/>
      <c r="KV125" s="10"/>
      <c r="KW125" s="10"/>
      <c r="KX125" s="10"/>
      <c r="KY125" s="10"/>
      <c r="KZ125" s="10"/>
      <c r="LA125" s="10"/>
      <c r="LB125" s="10"/>
      <c r="LC125" s="10"/>
    </row>
    <row r="126" spans="1:315" x14ac:dyDescent="0.2">
      <c r="A126" s="43">
        <v>27</v>
      </c>
      <c r="B126" s="44" t="s">
        <v>64</v>
      </c>
      <c r="C126" s="32">
        <v>1</v>
      </c>
      <c r="D126" s="32" t="s">
        <v>22</v>
      </c>
      <c r="E126" s="92">
        <v>15</v>
      </c>
      <c r="F126" s="92">
        <v>15</v>
      </c>
      <c r="G126" s="92">
        <v>0</v>
      </c>
      <c r="H126" s="92">
        <v>0</v>
      </c>
      <c r="I126" s="73">
        <v>0</v>
      </c>
      <c r="J126" s="47">
        <v>1</v>
      </c>
      <c r="K126" s="47">
        <v>0</v>
      </c>
    </row>
    <row r="127" spans="1:315" x14ac:dyDescent="0.2">
      <c r="A127" s="43">
        <v>27</v>
      </c>
      <c r="B127" s="44" t="s">
        <v>70</v>
      </c>
      <c r="C127" s="32">
        <v>1</v>
      </c>
      <c r="D127" s="32" t="s">
        <v>22</v>
      </c>
      <c r="E127" s="92">
        <v>15</v>
      </c>
      <c r="F127" s="92">
        <v>15</v>
      </c>
      <c r="G127" s="92">
        <v>0</v>
      </c>
      <c r="H127" s="92">
        <v>0</v>
      </c>
      <c r="I127" s="73">
        <v>0</v>
      </c>
      <c r="J127" s="47">
        <v>1</v>
      </c>
      <c r="K127" s="47">
        <v>0</v>
      </c>
    </row>
    <row r="128" spans="1:315" x14ac:dyDescent="0.2">
      <c r="A128" s="43">
        <v>27</v>
      </c>
      <c r="B128" s="103" t="s">
        <v>107</v>
      </c>
      <c r="C128" s="32">
        <v>1</v>
      </c>
      <c r="D128" s="32" t="s">
        <v>22</v>
      </c>
      <c r="E128" s="92">
        <v>15</v>
      </c>
      <c r="F128" s="92">
        <v>15</v>
      </c>
      <c r="G128" s="92">
        <v>0</v>
      </c>
      <c r="H128" s="92">
        <v>0</v>
      </c>
      <c r="I128" s="73">
        <v>0</v>
      </c>
      <c r="J128" s="47">
        <v>1</v>
      </c>
      <c r="K128" s="47">
        <v>0</v>
      </c>
    </row>
    <row r="129" spans="1:11" x14ac:dyDescent="0.2">
      <c r="A129" s="104"/>
      <c r="B129" s="105"/>
      <c r="C129" s="106"/>
      <c r="D129" s="107"/>
      <c r="E129" s="107"/>
      <c r="F129" s="107"/>
      <c r="G129" s="107"/>
      <c r="H129" s="107"/>
      <c r="I129" s="107"/>
      <c r="J129" s="107"/>
      <c r="K129" s="107"/>
    </row>
  </sheetData>
  <sheetProtection selectLockedCells="1" selectUnlockedCells="1"/>
  <sortState xmlns:xlrd2="http://schemas.microsoft.com/office/spreadsheetml/2017/richdata2" ref="B124:K126">
    <sortCondition ref="B99"/>
  </sortState>
  <customSheetViews>
    <customSheetView guid="{92F45279-2B84-49D6-99D2-2F9433088DD8}" showPageBreaks="1" topLeftCell="A13">
      <selection activeCell="N23" sqref="N23"/>
      <rowBreaks count="1" manualBreakCount="1">
        <brk id="50" max="16383" man="1"/>
      </rowBreaks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95" firstPageNumber="0" fitToHeight="2" orientation="portrait" cellComments="asDisplayed" r:id="rId1"/>
      <headerFooter alignWithMargins="0">
        <oddFooter>&amp;A</oddFooter>
      </headerFooter>
    </customSheetView>
    <customSheetView guid="{FAEE152E-7CF6-411E-9857-567DC867CB6E}" scale="140" showPageBreaks="1" showGridLines="0" showRowCol="0"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firstPageNumber="0" fitToHeight="2" orientation="portrait" cellComments="asDisplayed" r:id="rId2"/>
      <headerFooter alignWithMargins="0">
        <oddFooter>&amp;A</oddFooter>
      </headerFooter>
    </customSheetView>
  </customSheetViews>
  <mergeCells count="5">
    <mergeCell ref="B5:K5"/>
    <mergeCell ref="B1:K1"/>
    <mergeCell ref="B2:K2"/>
    <mergeCell ref="B3:K3"/>
    <mergeCell ref="B4:K4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firstPageNumber="0" fitToWidth="0" orientation="portrait" cellComments="asDisplayed" r:id="rId3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TZ- 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Danuta Sawa</cp:lastModifiedBy>
  <cp:lastPrinted>2026-03-27T11:34:55Z</cp:lastPrinted>
  <dcterms:created xsi:type="dcterms:W3CDTF">2013-01-21T11:52:24Z</dcterms:created>
  <dcterms:modified xsi:type="dcterms:W3CDTF">2026-03-27T11:34:58Z</dcterms:modified>
</cp:coreProperties>
</file>