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uta Sawa\Desktop\senat luty 2026\doskonalenie bioinformatyka w biogospoadarce\"/>
    </mc:Choice>
  </mc:AlternateContent>
  <xr:revisionPtr revIDLastSave="0" documentId="13_ncr:1_{4A505A4C-38D7-4561-B550-0A5B34278D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9" i="1" l="1"/>
  <c r="G79" i="1"/>
  <c r="F79" i="1"/>
  <c r="D79" i="1"/>
  <c r="C79" i="1"/>
  <c r="J78" i="1"/>
  <c r="I78" i="1"/>
  <c r="E78" i="1"/>
  <c r="J77" i="1"/>
  <c r="I77" i="1"/>
  <c r="E77" i="1"/>
  <c r="J76" i="1"/>
  <c r="I76" i="1"/>
  <c r="E76" i="1"/>
  <c r="J75" i="1"/>
  <c r="I75" i="1"/>
  <c r="E75" i="1"/>
  <c r="J74" i="1"/>
  <c r="I74" i="1"/>
  <c r="E74" i="1"/>
  <c r="J73" i="1"/>
  <c r="I73" i="1"/>
  <c r="E73" i="1"/>
  <c r="J72" i="1"/>
  <c r="I72" i="1"/>
  <c r="E72" i="1"/>
  <c r="J71" i="1"/>
  <c r="I71" i="1"/>
  <c r="E71" i="1"/>
  <c r="J70" i="1"/>
  <c r="I70" i="1"/>
  <c r="E70" i="1"/>
  <c r="H68" i="1"/>
  <c r="G68" i="1"/>
  <c r="F68" i="1"/>
  <c r="D68" i="1"/>
  <c r="C68" i="1"/>
  <c r="J67" i="1"/>
  <c r="I67" i="1"/>
  <c r="E67" i="1"/>
  <c r="J66" i="1"/>
  <c r="I66" i="1"/>
  <c r="E66" i="1"/>
  <c r="J65" i="1"/>
  <c r="I65" i="1"/>
  <c r="E65" i="1"/>
  <c r="J64" i="1"/>
  <c r="I64" i="1"/>
  <c r="E64" i="1"/>
  <c r="J63" i="1"/>
  <c r="I63" i="1"/>
  <c r="E63" i="1"/>
  <c r="J62" i="1"/>
  <c r="I62" i="1"/>
  <c r="E62" i="1"/>
  <c r="J61" i="1"/>
  <c r="I61" i="1"/>
  <c r="E61" i="1"/>
  <c r="J60" i="1"/>
  <c r="I60" i="1"/>
  <c r="E60" i="1"/>
  <c r="H58" i="1"/>
  <c r="G58" i="1"/>
  <c r="F58" i="1"/>
  <c r="D58" i="1"/>
  <c r="C58" i="1"/>
  <c r="J57" i="1"/>
  <c r="I57" i="1"/>
  <c r="E57" i="1"/>
  <c r="J56" i="1"/>
  <c r="I56" i="1"/>
  <c r="E56" i="1"/>
  <c r="J55" i="1"/>
  <c r="I55" i="1"/>
  <c r="E55" i="1"/>
  <c r="J54" i="1"/>
  <c r="I54" i="1"/>
  <c r="E54" i="1"/>
  <c r="J53" i="1"/>
  <c r="I53" i="1"/>
  <c r="E53" i="1"/>
  <c r="J52" i="1"/>
  <c r="I52" i="1"/>
  <c r="E52" i="1"/>
  <c r="J51" i="1"/>
  <c r="I51" i="1"/>
  <c r="E51" i="1"/>
  <c r="J50" i="1"/>
  <c r="I50" i="1"/>
  <c r="E50" i="1"/>
  <c r="H48" i="1"/>
  <c r="G48" i="1"/>
  <c r="F48" i="1"/>
  <c r="D48" i="1"/>
  <c r="C48" i="1"/>
  <c r="J47" i="1"/>
  <c r="I47" i="1"/>
  <c r="E47" i="1"/>
  <c r="J46" i="1"/>
  <c r="I46" i="1"/>
  <c r="E46" i="1"/>
  <c r="J45" i="1"/>
  <c r="I45" i="1"/>
  <c r="E45" i="1"/>
  <c r="J44" i="1"/>
  <c r="I44" i="1"/>
  <c r="E44" i="1"/>
  <c r="J43" i="1"/>
  <c r="I43" i="1"/>
  <c r="E43" i="1"/>
  <c r="J42" i="1"/>
  <c r="I42" i="1"/>
  <c r="E42" i="1"/>
  <c r="J41" i="1"/>
  <c r="I41" i="1"/>
  <c r="E41" i="1"/>
  <c r="J40" i="1"/>
  <c r="I40" i="1"/>
  <c r="E40" i="1"/>
  <c r="J39" i="1"/>
  <c r="I39" i="1"/>
  <c r="E39" i="1"/>
  <c r="J38" i="1"/>
  <c r="I38" i="1"/>
  <c r="E38" i="1"/>
  <c r="H36" i="1"/>
  <c r="G36" i="1"/>
  <c r="F36" i="1"/>
  <c r="D36" i="1"/>
  <c r="C36" i="1"/>
  <c r="J35" i="1"/>
  <c r="I35" i="1"/>
  <c r="E35" i="1"/>
  <c r="J34" i="1"/>
  <c r="I34" i="1"/>
  <c r="E34" i="1"/>
  <c r="J33" i="1"/>
  <c r="I33" i="1"/>
  <c r="E33" i="1"/>
  <c r="J32" i="1"/>
  <c r="I32" i="1"/>
  <c r="E32" i="1"/>
  <c r="J31" i="1"/>
  <c r="I31" i="1"/>
  <c r="E31" i="1"/>
  <c r="J30" i="1"/>
  <c r="I30" i="1"/>
  <c r="E30" i="1"/>
  <c r="J29" i="1"/>
  <c r="I29" i="1"/>
  <c r="E29" i="1"/>
  <c r="J28" i="1"/>
  <c r="I28" i="1"/>
  <c r="E28" i="1"/>
  <c r="J27" i="1"/>
  <c r="I27" i="1"/>
  <c r="E27" i="1"/>
  <c r="H25" i="1"/>
  <c r="G25" i="1"/>
  <c r="F25" i="1"/>
  <c r="D25" i="1"/>
  <c r="C25" i="1"/>
  <c r="J24" i="1"/>
  <c r="I24" i="1"/>
  <c r="E24" i="1"/>
  <c r="J23" i="1"/>
  <c r="I23" i="1"/>
  <c r="E23" i="1"/>
  <c r="J22" i="1"/>
  <c r="I22" i="1"/>
  <c r="E22" i="1"/>
  <c r="J21" i="1"/>
  <c r="I21" i="1"/>
  <c r="E21" i="1"/>
  <c r="J20" i="1"/>
  <c r="I20" i="1"/>
  <c r="E20" i="1"/>
  <c r="J19" i="1"/>
  <c r="I19" i="1"/>
  <c r="E19" i="1"/>
  <c r="J18" i="1"/>
  <c r="I18" i="1"/>
  <c r="E18" i="1"/>
  <c r="J17" i="1"/>
  <c r="I17" i="1"/>
  <c r="E17" i="1"/>
  <c r="H15" i="1"/>
  <c r="G15" i="1"/>
  <c r="F15" i="1"/>
  <c r="D15" i="1"/>
  <c r="C15" i="1"/>
  <c r="J14" i="1"/>
  <c r="I14" i="1"/>
  <c r="E14" i="1"/>
  <c r="J13" i="1"/>
  <c r="I13" i="1"/>
  <c r="E13" i="1"/>
  <c r="J12" i="1"/>
  <c r="I12" i="1"/>
  <c r="E12" i="1"/>
  <c r="J11" i="1"/>
  <c r="I11" i="1"/>
  <c r="E11" i="1"/>
  <c r="J10" i="1"/>
  <c r="I10" i="1"/>
  <c r="E10" i="1"/>
  <c r="J9" i="1"/>
  <c r="I9" i="1"/>
  <c r="E9" i="1"/>
  <c r="J8" i="1"/>
  <c r="I8" i="1"/>
  <c r="E8" i="1"/>
  <c r="J7" i="1"/>
  <c r="I7" i="1"/>
  <c r="E7" i="1"/>
  <c r="J6" i="1"/>
  <c r="I6" i="1"/>
  <c r="E6" i="1"/>
  <c r="J5" i="1"/>
  <c r="I5" i="1"/>
  <c r="E5" i="1"/>
  <c r="F80" i="1" l="1"/>
  <c r="H80" i="1"/>
  <c r="I58" i="1"/>
  <c r="I25" i="1"/>
  <c r="I68" i="1"/>
  <c r="J68" i="1"/>
  <c r="G80" i="1"/>
  <c r="E79" i="1"/>
  <c r="I36" i="1"/>
  <c r="I15" i="1"/>
  <c r="J25" i="1"/>
  <c r="J36" i="1"/>
  <c r="E36" i="1"/>
  <c r="I48" i="1"/>
  <c r="J15" i="1"/>
  <c r="J48" i="1"/>
  <c r="E15" i="1"/>
  <c r="D80" i="1"/>
  <c r="E25" i="1"/>
  <c r="C80" i="1"/>
  <c r="E48" i="1"/>
  <c r="E58" i="1"/>
  <c r="J58" i="1"/>
  <c r="I79" i="1"/>
  <c r="E68" i="1"/>
  <c r="J79" i="1"/>
  <c r="E80" i="1" l="1"/>
  <c r="H81" i="1" s="1"/>
  <c r="J80" i="1"/>
  <c r="I80" i="1"/>
  <c r="F81" i="1" l="1"/>
  <c r="G81" i="1"/>
</calcChain>
</file>

<file path=xl/sharedStrings.xml><?xml version="1.0" encoding="utf-8"?>
<sst xmlns="http://schemas.openxmlformats.org/spreadsheetml/2006/main" count="204" uniqueCount="89">
  <si>
    <t>WYDZIAŁ NAUK O ZWIERZĘTACH I BIOGOSPODARKI</t>
  </si>
  <si>
    <t>Lp.</t>
  </si>
  <si>
    <t>ECTS</t>
  </si>
  <si>
    <t>Forma zal.</t>
  </si>
  <si>
    <t>Godziny ogółem</t>
  </si>
  <si>
    <t>Wykłady</t>
  </si>
  <si>
    <t>Ćw.Aud.</t>
  </si>
  <si>
    <t>Ćw.Lab.</t>
  </si>
  <si>
    <t>SEMESTR 1</t>
  </si>
  <si>
    <t xml:space="preserve">  </t>
  </si>
  <si>
    <t>BHP i ergonomia</t>
  </si>
  <si>
    <t>z</t>
  </si>
  <si>
    <t>Technologie informacyjne</t>
  </si>
  <si>
    <t>Wychowanie fizyczne 1</t>
  </si>
  <si>
    <t>Komunikacja interpersonalna / Psychologia społeczna*</t>
  </si>
  <si>
    <t>Matematyka dyskretna i algebra liniowa</t>
  </si>
  <si>
    <t>e</t>
  </si>
  <si>
    <t>Biologia komórki</t>
  </si>
  <si>
    <t>IT w badaniach faunistycznych</t>
  </si>
  <si>
    <t>Programowanie strukturalne</t>
  </si>
  <si>
    <t>System operacyjny Linux / Sieci komputerowe</t>
  </si>
  <si>
    <t>Pierwsza pomoc przedmedyczna</t>
  </si>
  <si>
    <t xml:space="preserve"> </t>
  </si>
  <si>
    <t>SEMESTR 2</t>
  </si>
  <si>
    <t>Język obcy 1</t>
  </si>
  <si>
    <t>Wychowanie fizyczne 2</t>
  </si>
  <si>
    <t>Algorytmy i struktury danych</t>
  </si>
  <si>
    <t>Analiza matematyczna</t>
  </si>
  <si>
    <t>Podstawy biochemii</t>
  </si>
  <si>
    <t xml:space="preserve">Obrazowanie mikroskopowe </t>
  </si>
  <si>
    <t>Genetyka</t>
  </si>
  <si>
    <t>Podstawy mikrobiologii</t>
  </si>
  <si>
    <t>SEMESTR 3</t>
  </si>
  <si>
    <t xml:space="preserve">Język obcy 2 </t>
  </si>
  <si>
    <t>Ochrona własności intelektualnej*</t>
  </si>
  <si>
    <t>Biobezpieczeństwo</t>
  </si>
  <si>
    <t>Biologia molekularna / Techniki molekularne</t>
  </si>
  <si>
    <t xml:space="preserve">Programowanie obiektowe w Pythonie </t>
  </si>
  <si>
    <t>Statystyka matematyczna</t>
  </si>
  <si>
    <t>Ewolucjonizm</t>
  </si>
  <si>
    <t>Toksykokinetyka / Metody spektroskopowe i chromatograficzne</t>
  </si>
  <si>
    <t>SEMESTR 4</t>
  </si>
  <si>
    <t>Język obcy 3</t>
  </si>
  <si>
    <t>Podstawy działalności gospodarczej / Podstawy zarządzania przedsiębiorstwem*</t>
  </si>
  <si>
    <t>Nowe technologie w hodowli roślin</t>
  </si>
  <si>
    <t>Cyfrowa analiza zachowań zwierząt</t>
  </si>
  <si>
    <t>Przetwarzanie i analiza danych bioinformatycznych / Bioinformatic data processing and analysis</t>
  </si>
  <si>
    <t>Projektowanie baz danych / Zarządzanie bazami danych</t>
  </si>
  <si>
    <t>Technologie cyfrowe w ogrodnictwie</t>
  </si>
  <si>
    <t>Sztuczna inteligencja i sterowanie rozmyte</t>
  </si>
  <si>
    <t>Genetyka populacji / Genetyka cech ilościowych</t>
  </si>
  <si>
    <t xml:space="preserve">Praktyka 4 tyg. </t>
  </si>
  <si>
    <t>SEMESTR 5</t>
  </si>
  <si>
    <t>Biostatystyka / Biometria stosowana zwierząt</t>
  </si>
  <si>
    <t>Nowe technologie w hodowli zwierząt</t>
  </si>
  <si>
    <t>Genomika</t>
  </si>
  <si>
    <t>Grafika komputerowa i wizualizacja informacji / Tworzenie stron internetowych</t>
  </si>
  <si>
    <t>IT w inżynierii genetycznej</t>
  </si>
  <si>
    <t>Technologie białek rekombinowanych / Projektowanie terapeutyków / Drug design</t>
  </si>
  <si>
    <t>Konstrukcja map genetycznych / Mapowanie asocjacyjne</t>
  </si>
  <si>
    <t xml:space="preserve">Programowanie aplikacji mobilnych </t>
  </si>
  <si>
    <t>SEMESTR 6</t>
  </si>
  <si>
    <t>Seminarium dyplomowe 1 + metodyka wyszukiwania informacji naukowych</t>
  </si>
  <si>
    <t>Analiza danych NGS</t>
  </si>
  <si>
    <t>Biomechanika / Sztuczna inteligencja w treningu zwierząt</t>
  </si>
  <si>
    <t>Analiza danych w środowisku R / Zastosowanie R w wizualizacji danych / Data analysis in R environment</t>
  </si>
  <si>
    <t>Epigenetyka</t>
  </si>
  <si>
    <t>Programowanie VBA / Automatyzacja zadań w pakiecie biurowym</t>
  </si>
  <si>
    <t>Sieci neuronowe / Uczenie maszynowe</t>
  </si>
  <si>
    <t>Transkryptomika</t>
  </si>
  <si>
    <t>SEMESTR 7</t>
  </si>
  <si>
    <t>Seminarium dyplomowe 2</t>
  </si>
  <si>
    <t>Analizy filogenetyczne</t>
  </si>
  <si>
    <t>Metagenomika</t>
  </si>
  <si>
    <t>Bazy danych w ochronie bioróżnorodności</t>
  </si>
  <si>
    <t>Zarządzanie zasobami genetycznymi</t>
  </si>
  <si>
    <t>Zarządzanie innowacjami*</t>
  </si>
  <si>
    <t>Zarządzanie projektami</t>
  </si>
  <si>
    <t xml:space="preserve">Projekt inżynierski i egzamin dyplomowy </t>
  </si>
  <si>
    <t>Razem</t>
  </si>
  <si>
    <t>Udział %</t>
  </si>
  <si>
    <t>* - przedm. hum.-społ.</t>
  </si>
  <si>
    <t>Wykładów tyg.</t>
  </si>
  <si>
    <t>Ćwiczeń tyg.</t>
  </si>
  <si>
    <t>IT w ocenie jakości środków żywienia / IT w ocenie żywienia zwierząt / IT in the assessment of animal nutrition</t>
  </si>
  <si>
    <r>
      <t xml:space="preserve">Ocena </t>
    </r>
    <r>
      <rPr>
        <i/>
        <sz val="10"/>
        <rFont val="Arial"/>
        <family val="2"/>
        <charset val="238"/>
      </rPr>
      <t>in silico</t>
    </r>
    <r>
      <rPr>
        <sz val="10"/>
        <rFont val="Arial"/>
        <family val="2"/>
        <charset val="238"/>
      </rPr>
      <t xml:space="preserve"> właściwości biomateriałów</t>
    </r>
  </si>
  <si>
    <t>Przedmiot**</t>
  </si>
  <si>
    <t>** - część zajęć będzie prowadzonych z wykorzystaniem metod i technik kształcenia na odległość</t>
  </si>
  <si>
    <t>Kierunek: Bioinformatyka w biogospodarce, studia stacjonarne pierwszego stopnia. Plan studiów zgodny z Uchwałą Nr 12/2025-2026 Senatu Uniwersytetu Przyrodniczego w Lublinie z dnia 27 lutego 2026 r.  Obowiązuje od naboru 2026/2027.   zał.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</si>
</sst>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zł&quot;_-;\-* #,##0.00&quot; zł&quot;_-;_-* \-??&quot; zł&quot;_-;_-@_-"/>
    <numFmt numFmtId="165" formatCode="0.0"/>
    <numFmt numFmtId="166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4" fillId="0" borderId="0"/>
    <xf numFmtId="0" fontId="5" fillId="0" borderId="0"/>
    <xf numFmtId="0" fontId="3" fillId="0" borderId="0"/>
  </cellStyleXfs>
  <cellXfs count="58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1" fontId="2" fillId="0" borderId="1" xfId="2" applyNumberFormat="1" applyFont="1" applyBorder="1" applyAlignment="1">
      <alignment horizontal="center" vertical="center" textRotation="90" wrapText="1"/>
    </xf>
    <xf numFmtId="164" fontId="2" fillId="0" borderId="1" xfId="3" applyFont="1" applyBorder="1" applyAlignment="1">
      <alignment horizontal="center" vertical="center" textRotation="90" wrapText="1"/>
    </xf>
    <xf numFmtId="164" fontId="2" fillId="0" borderId="1" xfId="3" applyFont="1" applyBorder="1" applyAlignment="1">
      <alignment horizontal="center" vertical="center" textRotation="90"/>
    </xf>
    <xf numFmtId="49" fontId="2" fillId="0" borderId="1" xfId="3" applyNumberFormat="1" applyFont="1" applyBorder="1" applyAlignment="1">
      <alignment horizontal="center" vertical="center" textRotation="90" wrapText="1"/>
    </xf>
    <xf numFmtId="0" fontId="2" fillId="2" borderId="1" xfId="2" applyFont="1" applyFill="1" applyBorder="1" applyAlignment="1">
      <alignment horizontal="center" vertical="center" textRotation="90"/>
    </xf>
    <xf numFmtId="0" fontId="2" fillId="2" borderId="1" xfId="2" applyFont="1" applyFill="1" applyBorder="1" applyAlignment="1">
      <alignment horizontal="left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1" fontId="3" fillId="3" borderId="1" xfId="2" applyNumberFormat="1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1" fontId="3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5" applyFont="1" applyFill="1" applyBorder="1" applyAlignment="1">
      <alignment horizontal="left" vertical="center" wrapText="1"/>
    </xf>
    <xf numFmtId="0" fontId="3" fillId="0" borderId="1" xfId="5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2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6">
    <cellStyle name="Normalny" xfId="0" builtinId="0"/>
    <cellStyle name="Normalny 2" xfId="2" xr:uid="{00000000-0005-0000-0000-000001000000}"/>
    <cellStyle name="Normalny 3" xfId="5" xr:uid="{00000000-0005-0000-0000-000002000000}"/>
    <cellStyle name="Normalny_Arkusz1" xfId="4" xr:uid="{00000000-0005-0000-0000-000003000000}"/>
    <cellStyle name="Procentowy" xfId="1" builtinId="5"/>
    <cellStyle name="Walutowy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tabSelected="1" workbookViewId="0">
      <selection activeCell="A2" sqref="A2:J2"/>
    </sheetView>
  </sheetViews>
  <sheetFormatPr defaultColWidth="8.7109375" defaultRowHeight="15" x14ac:dyDescent="0.25"/>
  <cols>
    <col min="1" max="1" width="3.85546875" style="48" customWidth="1"/>
    <col min="2" max="2" width="38.140625" style="48" customWidth="1"/>
    <col min="3" max="3" width="5.140625" style="48" customWidth="1"/>
    <col min="4" max="4" width="5" style="48" customWidth="1"/>
    <col min="5" max="5" width="5.5703125" style="48" customWidth="1"/>
    <col min="6" max="6" width="6.140625" style="48" bestFit="1" customWidth="1"/>
    <col min="7" max="7" width="6.28515625" style="48" bestFit="1" customWidth="1"/>
    <col min="8" max="8" width="6.140625" style="48" bestFit="1" customWidth="1"/>
    <col min="9" max="9" width="5" style="48" customWidth="1"/>
    <col min="10" max="10" width="4.85546875" style="48" customWidth="1"/>
    <col min="11" max="16384" width="8.7109375" style="47"/>
  </cols>
  <sheetData>
    <row r="1" spans="1:10" ht="18.95" customHeight="1" x14ac:dyDescent="0.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52.5" customHeight="1" x14ac:dyDescent="0.25">
      <c r="A2" s="49" t="s">
        <v>88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91.5" customHeight="1" x14ac:dyDescent="0.25">
      <c r="A3" s="1" t="s">
        <v>1</v>
      </c>
      <c r="B3" s="2" t="s">
        <v>86</v>
      </c>
      <c r="C3" s="3" t="s">
        <v>2</v>
      </c>
      <c r="D3" s="4" t="s">
        <v>3</v>
      </c>
      <c r="E3" s="4" t="s">
        <v>4</v>
      </c>
      <c r="F3" s="5" t="s">
        <v>5</v>
      </c>
      <c r="G3" s="6" t="s">
        <v>6</v>
      </c>
      <c r="H3" s="6" t="s">
        <v>7</v>
      </c>
      <c r="I3" s="4" t="s">
        <v>82</v>
      </c>
      <c r="J3" s="4" t="s">
        <v>83</v>
      </c>
    </row>
    <row r="4" spans="1:10" x14ac:dyDescent="0.25">
      <c r="A4" s="7"/>
      <c r="B4" s="8" t="s">
        <v>8</v>
      </c>
      <c r="C4" s="9" t="s">
        <v>9</v>
      </c>
      <c r="D4" s="9" t="s">
        <v>9</v>
      </c>
      <c r="E4" s="9" t="s">
        <v>9</v>
      </c>
      <c r="F4" s="9" t="s">
        <v>9</v>
      </c>
      <c r="G4" s="9" t="s">
        <v>9</v>
      </c>
      <c r="H4" s="9" t="s">
        <v>9</v>
      </c>
      <c r="I4" s="9" t="s">
        <v>9</v>
      </c>
      <c r="J4" s="9" t="s">
        <v>9</v>
      </c>
    </row>
    <row r="5" spans="1:10" x14ac:dyDescent="0.25">
      <c r="A5" s="10">
        <v>1</v>
      </c>
      <c r="B5" s="11" t="s">
        <v>10</v>
      </c>
      <c r="C5" s="12">
        <v>1</v>
      </c>
      <c r="D5" s="10" t="s">
        <v>11</v>
      </c>
      <c r="E5" s="13">
        <f t="shared" ref="E5:E14" si="0">SUM(F5:H5)</f>
        <v>10</v>
      </c>
      <c r="F5" s="14">
        <v>10</v>
      </c>
      <c r="G5" s="14">
        <v>0</v>
      </c>
      <c r="H5" s="10">
        <v>0</v>
      </c>
      <c r="I5" s="15">
        <f t="shared" ref="I5:I14" si="1">F5/15</f>
        <v>0.66666666666666663</v>
      </c>
      <c r="J5" s="16">
        <f t="shared" ref="J5:J14" si="2">SUM(G5:H5)/15</f>
        <v>0</v>
      </c>
    </row>
    <row r="6" spans="1:10" x14ac:dyDescent="0.25">
      <c r="A6" s="10">
        <v>2</v>
      </c>
      <c r="B6" s="11" t="s">
        <v>12</v>
      </c>
      <c r="C6" s="17">
        <v>2</v>
      </c>
      <c r="D6" s="16" t="s">
        <v>11</v>
      </c>
      <c r="E6" s="13">
        <f t="shared" si="0"/>
        <v>30</v>
      </c>
      <c r="F6" s="16">
        <v>0</v>
      </c>
      <c r="G6" s="16">
        <v>0</v>
      </c>
      <c r="H6" s="16">
        <v>30</v>
      </c>
      <c r="I6" s="16">
        <f t="shared" si="1"/>
        <v>0</v>
      </c>
      <c r="J6" s="16">
        <f t="shared" si="2"/>
        <v>2</v>
      </c>
    </row>
    <row r="7" spans="1:10" x14ac:dyDescent="0.25">
      <c r="A7" s="10">
        <v>3</v>
      </c>
      <c r="B7" s="11" t="s">
        <v>13</v>
      </c>
      <c r="C7" s="18">
        <v>0</v>
      </c>
      <c r="D7" s="19" t="s">
        <v>11</v>
      </c>
      <c r="E7" s="13">
        <f t="shared" si="0"/>
        <v>30</v>
      </c>
      <c r="F7" s="20">
        <v>0</v>
      </c>
      <c r="G7" s="21">
        <v>30</v>
      </c>
      <c r="H7" s="21">
        <v>0</v>
      </c>
      <c r="I7" s="16">
        <f t="shared" si="1"/>
        <v>0</v>
      </c>
      <c r="J7" s="16">
        <f t="shared" si="2"/>
        <v>2</v>
      </c>
    </row>
    <row r="8" spans="1:10" ht="25.5" x14ac:dyDescent="0.25">
      <c r="A8" s="10">
        <v>4</v>
      </c>
      <c r="B8" s="11" t="s">
        <v>14</v>
      </c>
      <c r="C8" s="14">
        <v>2</v>
      </c>
      <c r="D8" s="22" t="s">
        <v>11</v>
      </c>
      <c r="E8" s="13">
        <f t="shared" si="0"/>
        <v>30</v>
      </c>
      <c r="F8" s="23">
        <v>30</v>
      </c>
      <c r="G8" s="22">
        <v>0</v>
      </c>
      <c r="H8" s="22">
        <v>0</v>
      </c>
      <c r="I8" s="16">
        <f t="shared" si="1"/>
        <v>2</v>
      </c>
      <c r="J8" s="16">
        <f t="shared" si="2"/>
        <v>0</v>
      </c>
    </row>
    <row r="9" spans="1:10" x14ac:dyDescent="0.25">
      <c r="A9" s="10">
        <v>5</v>
      </c>
      <c r="B9" s="11" t="s">
        <v>15</v>
      </c>
      <c r="C9" s="16">
        <v>5</v>
      </c>
      <c r="D9" s="24" t="s">
        <v>16</v>
      </c>
      <c r="E9" s="13">
        <f t="shared" si="0"/>
        <v>45</v>
      </c>
      <c r="F9" s="16">
        <v>15</v>
      </c>
      <c r="G9" s="16">
        <v>30</v>
      </c>
      <c r="H9" s="16">
        <v>0</v>
      </c>
      <c r="I9" s="16">
        <f t="shared" si="1"/>
        <v>1</v>
      </c>
      <c r="J9" s="16">
        <f t="shared" si="2"/>
        <v>2</v>
      </c>
    </row>
    <row r="10" spans="1:10" x14ac:dyDescent="0.25">
      <c r="A10" s="10">
        <v>6</v>
      </c>
      <c r="B10" s="25" t="s">
        <v>17</v>
      </c>
      <c r="C10" s="14">
        <v>4</v>
      </c>
      <c r="D10" s="10" t="s">
        <v>11</v>
      </c>
      <c r="E10" s="13">
        <f t="shared" si="0"/>
        <v>45</v>
      </c>
      <c r="F10" s="10">
        <v>15</v>
      </c>
      <c r="G10" s="10">
        <v>15</v>
      </c>
      <c r="H10" s="10">
        <v>15</v>
      </c>
      <c r="I10" s="16">
        <f t="shared" si="1"/>
        <v>1</v>
      </c>
      <c r="J10" s="16">
        <f t="shared" si="2"/>
        <v>2</v>
      </c>
    </row>
    <row r="11" spans="1:10" x14ac:dyDescent="0.25">
      <c r="A11" s="10">
        <v>7</v>
      </c>
      <c r="B11" s="26" t="s">
        <v>18</v>
      </c>
      <c r="C11" s="14">
        <v>4</v>
      </c>
      <c r="D11" s="10" t="s">
        <v>11</v>
      </c>
      <c r="E11" s="13">
        <f t="shared" si="0"/>
        <v>45</v>
      </c>
      <c r="F11" s="14">
        <v>15</v>
      </c>
      <c r="G11" s="14">
        <v>10</v>
      </c>
      <c r="H11" s="10">
        <v>20</v>
      </c>
      <c r="I11" s="16">
        <f t="shared" si="1"/>
        <v>1</v>
      </c>
      <c r="J11" s="16">
        <f t="shared" si="2"/>
        <v>2</v>
      </c>
    </row>
    <row r="12" spans="1:10" x14ac:dyDescent="0.25">
      <c r="A12" s="10">
        <v>8</v>
      </c>
      <c r="B12" s="11" t="s">
        <v>19</v>
      </c>
      <c r="C12" s="22">
        <v>5</v>
      </c>
      <c r="D12" s="27" t="s">
        <v>16</v>
      </c>
      <c r="E12" s="13">
        <f t="shared" si="0"/>
        <v>45</v>
      </c>
      <c r="F12" s="22">
        <v>15</v>
      </c>
      <c r="G12" s="22">
        <v>0</v>
      </c>
      <c r="H12" s="22">
        <v>30</v>
      </c>
      <c r="I12" s="16">
        <f t="shared" si="1"/>
        <v>1</v>
      </c>
      <c r="J12" s="16">
        <f t="shared" si="2"/>
        <v>2</v>
      </c>
    </row>
    <row r="13" spans="1:10" ht="25.5" x14ac:dyDescent="0.25">
      <c r="A13" s="10">
        <v>9</v>
      </c>
      <c r="B13" s="11" t="s">
        <v>20</v>
      </c>
      <c r="C13" s="14">
        <v>5</v>
      </c>
      <c r="D13" s="22" t="s">
        <v>11</v>
      </c>
      <c r="E13" s="13">
        <f t="shared" si="0"/>
        <v>45</v>
      </c>
      <c r="F13" s="20">
        <v>15</v>
      </c>
      <c r="G13" s="22">
        <v>10</v>
      </c>
      <c r="H13" s="22">
        <v>20</v>
      </c>
      <c r="I13" s="16">
        <f t="shared" si="1"/>
        <v>1</v>
      </c>
      <c r="J13" s="16">
        <f t="shared" si="2"/>
        <v>2</v>
      </c>
    </row>
    <row r="14" spans="1:10" x14ac:dyDescent="0.25">
      <c r="A14" s="10">
        <v>10</v>
      </c>
      <c r="B14" s="11" t="s">
        <v>21</v>
      </c>
      <c r="C14" s="18">
        <v>2</v>
      </c>
      <c r="D14" s="19" t="s">
        <v>11</v>
      </c>
      <c r="E14" s="13">
        <f t="shared" si="0"/>
        <v>30</v>
      </c>
      <c r="F14" s="20">
        <v>0</v>
      </c>
      <c r="G14" s="28">
        <v>15</v>
      </c>
      <c r="H14" s="28">
        <v>15</v>
      </c>
      <c r="I14" s="16">
        <f t="shared" si="1"/>
        <v>0</v>
      </c>
      <c r="J14" s="16">
        <f t="shared" si="2"/>
        <v>2</v>
      </c>
    </row>
    <row r="15" spans="1:10" x14ac:dyDescent="0.25">
      <c r="A15" s="10"/>
      <c r="B15" s="11"/>
      <c r="C15" s="29">
        <f>SUM(C5:C14)</f>
        <v>30</v>
      </c>
      <c r="D15" s="29">
        <f>COUNTIF(D6:D13,"e")</f>
        <v>2</v>
      </c>
      <c r="E15" s="29">
        <f t="shared" ref="E15:J15" si="3">SUM(E5:E14)</f>
        <v>355</v>
      </c>
      <c r="F15" s="29">
        <f t="shared" si="3"/>
        <v>115</v>
      </c>
      <c r="G15" s="29">
        <f t="shared" si="3"/>
        <v>110</v>
      </c>
      <c r="H15" s="29">
        <f t="shared" si="3"/>
        <v>130</v>
      </c>
      <c r="I15" s="29">
        <f t="shared" si="3"/>
        <v>7.6666666666666661</v>
      </c>
      <c r="J15" s="29">
        <f t="shared" si="3"/>
        <v>16</v>
      </c>
    </row>
    <row r="16" spans="1:10" x14ac:dyDescent="0.25">
      <c r="A16" s="30" t="s">
        <v>22</v>
      </c>
      <c r="B16" s="8" t="s">
        <v>23</v>
      </c>
      <c r="C16" s="9"/>
      <c r="D16" s="9" t="s">
        <v>9</v>
      </c>
      <c r="E16" s="9" t="s">
        <v>9</v>
      </c>
      <c r="F16" s="9" t="s">
        <v>9</v>
      </c>
      <c r="G16" s="9" t="s">
        <v>9</v>
      </c>
      <c r="H16" s="9" t="s">
        <v>9</v>
      </c>
      <c r="I16" s="9" t="s">
        <v>9</v>
      </c>
      <c r="J16" s="9" t="s">
        <v>9</v>
      </c>
    </row>
    <row r="17" spans="1:10" x14ac:dyDescent="0.25">
      <c r="A17" s="10">
        <v>11</v>
      </c>
      <c r="B17" s="11" t="s">
        <v>24</v>
      </c>
      <c r="C17" s="18">
        <v>2</v>
      </c>
      <c r="D17" s="19" t="s">
        <v>11</v>
      </c>
      <c r="E17" s="13">
        <f t="shared" ref="E17:E24" si="4">SUM(F17:H17)</f>
        <v>30</v>
      </c>
      <c r="F17" s="20">
        <v>0</v>
      </c>
      <c r="G17" s="21">
        <v>0</v>
      </c>
      <c r="H17" s="21">
        <v>30</v>
      </c>
      <c r="I17" s="16">
        <f t="shared" ref="I17:I24" si="5">F17/15</f>
        <v>0</v>
      </c>
      <c r="J17" s="16">
        <f t="shared" ref="J17:J24" si="6">SUM(G17:H17)/15</f>
        <v>2</v>
      </c>
    </row>
    <row r="18" spans="1:10" x14ac:dyDescent="0.25">
      <c r="A18" s="10">
        <v>12</v>
      </c>
      <c r="B18" s="11" t="s">
        <v>25</v>
      </c>
      <c r="C18" s="18">
        <v>0</v>
      </c>
      <c r="D18" s="19" t="s">
        <v>11</v>
      </c>
      <c r="E18" s="13">
        <f t="shared" si="4"/>
        <v>30</v>
      </c>
      <c r="F18" s="20">
        <v>0</v>
      </c>
      <c r="G18" s="21">
        <v>30</v>
      </c>
      <c r="H18" s="21">
        <v>0</v>
      </c>
      <c r="I18" s="16">
        <f t="shared" si="5"/>
        <v>0</v>
      </c>
      <c r="J18" s="16">
        <f t="shared" si="6"/>
        <v>2</v>
      </c>
    </row>
    <row r="19" spans="1:10" x14ac:dyDescent="0.25">
      <c r="A19" s="10">
        <v>13</v>
      </c>
      <c r="B19" s="11" t="s">
        <v>26</v>
      </c>
      <c r="C19" s="14">
        <v>4</v>
      </c>
      <c r="D19" s="10" t="s">
        <v>11</v>
      </c>
      <c r="E19" s="13">
        <f t="shared" si="4"/>
        <v>45</v>
      </c>
      <c r="F19" s="22">
        <v>15</v>
      </c>
      <c r="G19" s="22">
        <v>10</v>
      </c>
      <c r="H19" s="31">
        <v>20</v>
      </c>
      <c r="I19" s="16">
        <f t="shared" si="5"/>
        <v>1</v>
      </c>
      <c r="J19" s="16">
        <f t="shared" si="6"/>
        <v>2</v>
      </c>
    </row>
    <row r="20" spans="1:10" x14ac:dyDescent="0.25">
      <c r="A20" s="10">
        <v>14</v>
      </c>
      <c r="B20" s="11" t="s">
        <v>27</v>
      </c>
      <c r="C20" s="16">
        <v>7</v>
      </c>
      <c r="D20" s="32" t="s">
        <v>16</v>
      </c>
      <c r="E20" s="13">
        <f t="shared" si="4"/>
        <v>75</v>
      </c>
      <c r="F20" s="16">
        <v>30</v>
      </c>
      <c r="G20" s="16">
        <v>45</v>
      </c>
      <c r="H20" s="16">
        <v>0</v>
      </c>
      <c r="I20" s="16">
        <f t="shared" si="5"/>
        <v>2</v>
      </c>
      <c r="J20" s="16">
        <f t="shared" si="6"/>
        <v>3</v>
      </c>
    </row>
    <row r="21" spans="1:10" x14ac:dyDescent="0.25">
      <c r="A21" s="10">
        <v>15</v>
      </c>
      <c r="B21" s="33" t="s">
        <v>28</v>
      </c>
      <c r="C21" s="18">
        <v>4</v>
      </c>
      <c r="D21" s="10" t="s">
        <v>11</v>
      </c>
      <c r="E21" s="13">
        <f t="shared" si="4"/>
        <v>45</v>
      </c>
      <c r="F21" s="20">
        <v>15</v>
      </c>
      <c r="G21" s="21">
        <v>10</v>
      </c>
      <c r="H21" s="21">
        <v>20</v>
      </c>
      <c r="I21" s="16">
        <f t="shared" si="5"/>
        <v>1</v>
      </c>
      <c r="J21" s="16">
        <f t="shared" si="6"/>
        <v>2</v>
      </c>
    </row>
    <row r="22" spans="1:10" x14ac:dyDescent="0.25">
      <c r="A22" s="10">
        <v>16</v>
      </c>
      <c r="B22" s="33" t="s">
        <v>29</v>
      </c>
      <c r="C22" s="18">
        <v>3</v>
      </c>
      <c r="D22" s="19" t="s">
        <v>11</v>
      </c>
      <c r="E22" s="13">
        <f t="shared" si="4"/>
        <v>30</v>
      </c>
      <c r="F22" s="20">
        <v>15</v>
      </c>
      <c r="G22" s="21">
        <v>5</v>
      </c>
      <c r="H22" s="21">
        <v>10</v>
      </c>
      <c r="I22" s="16">
        <f t="shared" si="5"/>
        <v>1</v>
      </c>
      <c r="J22" s="16">
        <f t="shared" si="6"/>
        <v>1</v>
      </c>
    </row>
    <row r="23" spans="1:10" x14ac:dyDescent="0.25">
      <c r="A23" s="10">
        <v>17</v>
      </c>
      <c r="B23" s="11" t="s">
        <v>30</v>
      </c>
      <c r="C23" s="34">
        <v>5</v>
      </c>
      <c r="D23" s="35" t="s">
        <v>16</v>
      </c>
      <c r="E23" s="13">
        <f t="shared" si="4"/>
        <v>45</v>
      </c>
      <c r="F23" s="36">
        <v>15</v>
      </c>
      <c r="G23" s="21">
        <v>10</v>
      </c>
      <c r="H23" s="21">
        <v>20</v>
      </c>
      <c r="I23" s="16">
        <f t="shared" si="5"/>
        <v>1</v>
      </c>
      <c r="J23" s="16">
        <f t="shared" si="6"/>
        <v>2</v>
      </c>
    </row>
    <row r="24" spans="1:10" x14ac:dyDescent="0.25">
      <c r="A24" s="10">
        <v>18</v>
      </c>
      <c r="B24" s="33" t="s">
        <v>31</v>
      </c>
      <c r="C24" s="34">
        <v>5</v>
      </c>
      <c r="D24" s="19" t="s">
        <v>11</v>
      </c>
      <c r="E24" s="13">
        <f t="shared" si="4"/>
        <v>45</v>
      </c>
      <c r="F24" s="20">
        <v>15</v>
      </c>
      <c r="G24" s="21">
        <v>10</v>
      </c>
      <c r="H24" s="21">
        <v>20</v>
      </c>
      <c r="I24" s="16">
        <f t="shared" si="5"/>
        <v>1</v>
      </c>
      <c r="J24" s="16">
        <f t="shared" si="6"/>
        <v>2</v>
      </c>
    </row>
    <row r="25" spans="1:10" x14ac:dyDescent="0.25">
      <c r="A25" s="10"/>
      <c r="B25" s="11"/>
      <c r="C25" s="29">
        <f>SUM(C17:C24)</f>
        <v>30</v>
      </c>
      <c r="D25" s="29">
        <f>COUNTIF(D17:D24,"e")</f>
        <v>2</v>
      </c>
      <c r="E25" s="29">
        <f t="shared" ref="E25:J25" si="7">SUM(E17:E24)</f>
        <v>345</v>
      </c>
      <c r="F25" s="29">
        <f t="shared" si="7"/>
        <v>105</v>
      </c>
      <c r="G25" s="29">
        <f t="shared" si="7"/>
        <v>120</v>
      </c>
      <c r="H25" s="29">
        <f t="shared" si="7"/>
        <v>120</v>
      </c>
      <c r="I25" s="29">
        <f t="shared" si="7"/>
        <v>7</v>
      </c>
      <c r="J25" s="29">
        <f t="shared" si="7"/>
        <v>16</v>
      </c>
    </row>
    <row r="26" spans="1:10" x14ac:dyDescent="0.25">
      <c r="A26" s="30" t="s">
        <v>22</v>
      </c>
      <c r="B26" s="8" t="s">
        <v>32</v>
      </c>
      <c r="C26" s="9" t="s">
        <v>9</v>
      </c>
      <c r="D26" s="9" t="s">
        <v>9</v>
      </c>
      <c r="E26" s="9" t="s">
        <v>9</v>
      </c>
      <c r="F26" s="9" t="s">
        <v>9</v>
      </c>
      <c r="G26" s="9" t="s">
        <v>9</v>
      </c>
      <c r="H26" s="9" t="s">
        <v>9</v>
      </c>
      <c r="I26" s="9" t="s">
        <v>9</v>
      </c>
      <c r="J26" s="9" t="s">
        <v>9</v>
      </c>
    </row>
    <row r="27" spans="1:10" x14ac:dyDescent="0.25">
      <c r="A27" s="10">
        <v>19</v>
      </c>
      <c r="B27" s="11" t="s">
        <v>33</v>
      </c>
      <c r="C27" s="18">
        <v>2</v>
      </c>
      <c r="D27" s="19" t="s">
        <v>11</v>
      </c>
      <c r="E27" s="13">
        <f t="shared" ref="E27:E35" si="8">SUM(F27:H27)</f>
        <v>30</v>
      </c>
      <c r="F27" s="20">
        <v>0</v>
      </c>
      <c r="G27" s="21">
        <v>0</v>
      </c>
      <c r="H27" s="21">
        <v>30</v>
      </c>
      <c r="I27" s="16">
        <f t="shared" ref="I27:I35" si="9">F27/15</f>
        <v>0</v>
      </c>
      <c r="J27" s="16">
        <f t="shared" ref="J27:J35" si="10">SUM(G27:H27)/15</f>
        <v>2</v>
      </c>
    </row>
    <row r="28" spans="1:10" x14ac:dyDescent="0.25">
      <c r="A28" s="10">
        <v>20</v>
      </c>
      <c r="B28" s="11" t="s">
        <v>34</v>
      </c>
      <c r="C28" s="14">
        <v>1</v>
      </c>
      <c r="D28" s="22" t="s">
        <v>11</v>
      </c>
      <c r="E28" s="13">
        <f t="shared" si="8"/>
        <v>15</v>
      </c>
      <c r="F28" s="23">
        <v>15</v>
      </c>
      <c r="G28" s="22">
        <v>0</v>
      </c>
      <c r="H28" s="22">
        <v>0</v>
      </c>
      <c r="I28" s="16">
        <f t="shared" si="9"/>
        <v>1</v>
      </c>
      <c r="J28" s="16">
        <f t="shared" si="10"/>
        <v>0</v>
      </c>
    </row>
    <row r="29" spans="1:10" x14ac:dyDescent="0.25">
      <c r="A29" s="10">
        <v>21</v>
      </c>
      <c r="B29" s="37" t="s">
        <v>35</v>
      </c>
      <c r="C29" s="22">
        <v>4</v>
      </c>
      <c r="D29" s="22" t="s">
        <v>11</v>
      </c>
      <c r="E29" s="13">
        <f t="shared" si="8"/>
        <v>45</v>
      </c>
      <c r="F29" s="22">
        <v>15</v>
      </c>
      <c r="G29" s="22">
        <v>10</v>
      </c>
      <c r="H29" s="22">
        <v>20</v>
      </c>
      <c r="I29" s="16">
        <f t="shared" si="9"/>
        <v>1</v>
      </c>
      <c r="J29" s="16">
        <f t="shared" si="10"/>
        <v>2</v>
      </c>
    </row>
    <row r="30" spans="1:10" ht="25.5" x14ac:dyDescent="0.25">
      <c r="A30" s="10">
        <v>22</v>
      </c>
      <c r="B30" s="11" t="s">
        <v>36</v>
      </c>
      <c r="C30" s="14">
        <v>6</v>
      </c>
      <c r="D30" s="27" t="s">
        <v>16</v>
      </c>
      <c r="E30" s="13">
        <f t="shared" si="8"/>
        <v>60</v>
      </c>
      <c r="F30" s="23">
        <v>15</v>
      </c>
      <c r="G30" s="22">
        <v>15</v>
      </c>
      <c r="H30" s="22">
        <v>30</v>
      </c>
      <c r="I30" s="16">
        <f t="shared" si="9"/>
        <v>1</v>
      </c>
      <c r="J30" s="16">
        <f t="shared" si="10"/>
        <v>3</v>
      </c>
    </row>
    <row r="31" spans="1:10" x14ac:dyDescent="0.25">
      <c r="A31" s="10">
        <v>23</v>
      </c>
      <c r="B31" s="11" t="s">
        <v>37</v>
      </c>
      <c r="C31" s="14">
        <v>6</v>
      </c>
      <c r="D31" s="24" t="s">
        <v>16</v>
      </c>
      <c r="E31" s="13">
        <f t="shared" si="8"/>
        <v>60</v>
      </c>
      <c r="F31" s="22">
        <v>15</v>
      </c>
      <c r="G31" s="22">
        <v>0</v>
      </c>
      <c r="H31" s="22">
        <v>45</v>
      </c>
      <c r="I31" s="16">
        <f t="shared" si="9"/>
        <v>1</v>
      </c>
      <c r="J31" s="16">
        <f t="shared" si="10"/>
        <v>3</v>
      </c>
    </row>
    <row r="32" spans="1:10" ht="38.25" x14ac:dyDescent="0.25">
      <c r="A32" s="10">
        <v>24</v>
      </c>
      <c r="B32" s="33" t="s">
        <v>84</v>
      </c>
      <c r="C32" s="18">
        <v>3</v>
      </c>
      <c r="D32" s="19" t="s">
        <v>11</v>
      </c>
      <c r="E32" s="13">
        <f t="shared" si="8"/>
        <v>45</v>
      </c>
      <c r="F32" s="20">
        <v>15</v>
      </c>
      <c r="G32" s="21">
        <v>10</v>
      </c>
      <c r="H32" s="21">
        <v>20</v>
      </c>
      <c r="I32" s="16">
        <f t="shared" si="9"/>
        <v>1</v>
      </c>
      <c r="J32" s="16">
        <f t="shared" si="10"/>
        <v>2</v>
      </c>
    </row>
    <row r="33" spans="1:10" x14ac:dyDescent="0.25">
      <c r="A33" s="10">
        <v>25</v>
      </c>
      <c r="B33" s="11" t="s">
        <v>38</v>
      </c>
      <c r="C33" s="14">
        <v>4</v>
      </c>
      <c r="D33" s="22" t="s">
        <v>11</v>
      </c>
      <c r="E33" s="13">
        <f t="shared" si="8"/>
        <v>45</v>
      </c>
      <c r="F33" s="20">
        <v>15</v>
      </c>
      <c r="G33" s="22">
        <v>10</v>
      </c>
      <c r="H33" s="22">
        <v>20</v>
      </c>
      <c r="I33" s="16">
        <f t="shared" si="9"/>
        <v>1</v>
      </c>
      <c r="J33" s="16">
        <f t="shared" si="10"/>
        <v>2</v>
      </c>
    </row>
    <row r="34" spans="1:10" x14ac:dyDescent="0.25">
      <c r="A34" s="10">
        <v>26</v>
      </c>
      <c r="B34" s="38" t="s">
        <v>39</v>
      </c>
      <c r="C34" s="18">
        <v>2</v>
      </c>
      <c r="D34" s="19" t="s">
        <v>11</v>
      </c>
      <c r="E34" s="13">
        <f t="shared" si="8"/>
        <v>30</v>
      </c>
      <c r="F34" s="20">
        <v>15</v>
      </c>
      <c r="G34" s="16">
        <v>15</v>
      </c>
      <c r="H34" s="16">
        <v>0</v>
      </c>
      <c r="I34" s="16">
        <f t="shared" si="9"/>
        <v>1</v>
      </c>
      <c r="J34" s="16">
        <f t="shared" si="10"/>
        <v>1</v>
      </c>
    </row>
    <row r="35" spans="1:10" ht="25.5" x14ac:dyDescent="0.25">
      <c r="A35" s="10">
        <v>27</v>
      </c>
      <c r="B35" s="11" t="s">
        <v>40</v>
      </c>
      <c r="C35" s="18">
        <v>2</v>
      </c>
      <c r="D35" s="22" t="s">
        <v>11</v>
      </c>
      <c r="E35" s="13">
        <f t="shared" si="8"/>
        <v>30</v>
      </c>
      <c r="F35" s="20">
        <v>15</v>
      </c>
      <c r="G35" s="21">
        <v>5</v>
      </c>
      <c r="H35" s="21">
        <v>10</v>
      </c>
      <c r="I35" s="16">
        <f t="shared" si="9"/>
        <v>1</v>
      </c>
      <c r="J35" s="16">
        <f t="shared" si="10"/>
        <v>1</v>
      </c>
    </row>
    <row r="36" spans="1:10" x14ac:dyDescent="0.25">
      <c r="A36" s="10"/>
      <c r="B36" s="11"/>
      <c r="C36" s="29">
        <f>SUM(C27:C35)</f>
        <v>30</v>
      </c>
      <c r="D36" s="29">
        <f>COUNTIF(D27:D33,"e")</f>
        <v>2</v>
      </c>
      <c r="E36" s="29">
        <f t="shared" ref="E36:J36" si="11">SUM(E27:E35)</f>
        <v>360</v>
      </c>
      <c r="F36" s="29">
        <f t="shared" si="11"/>
        <v>120</v>
      </c>
      <c r="G36" s="29">
        <f t="shared" si="11"/>
        <v>65</v>
      </c>
      <c r="H36" s="29">
        <f t="shared" si="11"/>
        <v>175</v>
      </c>
      <c r="I36" s="29">
        <f t="shared" si="11"/>
        <v>8</v>
      </c>
      <c r="J36" s="29">
        <f t="shared" si="11"/>
        <v>16</v>
      </c>
    </row>
    <row r="37" spans="1:10" x14ac:dyDescent="0.25">
      <c r="A37" s="30" t="s">
        <v>22</v>
      </c>
      <c r="B37" s="8" t="s">
        <v>41</v>
      </c>
      <c r="C37" s="9"/>
      <c r="D37" s="9" t="s">
        <v>9</v>
      </c>
      <c r="E37" s="9" t="s">
        <v>9</v>
      </c>
      <c r="F37" s="9" t="s">
        <v>9</v>
      </c>
      <c r="G37" s="9" t="s">
        <v>9</v>
      </c>
      <c r="H37" s="9" t="s">
        <v>9</v>
      </c>
      <c r="I37" s="9" t="s">
        <v>9</v>
      </c>
      <c r="J37" s="9" t="s">
        <v>9</v>
      </c>
    </row>
    <row r="38" spans="1:10" x14ac:dyDescent="0.25">
      <c r="A38" s="10">
        <v>28</v>
      </c>
      <c r="B38" s="11" t="s">
        <v>42</v>
      </c>
      <c r="C38" s="18">
        <v>4</v>
      </c>
      <c r="D38" s="35" t="s">
        <v>16</v>
      </c>
      <c r="E38" s="13">
        <f t="shared" ref="E38:E47" si="12">SUM(F38:H38)</f>
        <v>45</v>
      </c>
      <c r="F38" s="20">
        <v>0</v>
      </c>
      <c r="G38" s="21">
        <v>0</v>
      </c>
      <c r="H38" s="21">
        <v>45</v>
      </c>
      <c r="I38" s="16">
        <f t="shared" ref="I38:I47" si="13">F38/15</f>
        <v>0</v>
      </c>
      <c r="J38" s="16">
        <f t="shared" ref="J38:J47" si="14">SUM(G38:H38)/15</f>
        <v>3</v>
      </c>
    </row>
    <row r="39" spans="1:10" ht="25.5" x14ac:dyDescent="0.25">
      <c r="A39" s="10">
        <v>29</v>
      </c>
      <c r="B39" s="33" t="s">
        <v>43</v>
      </c>
      <c r="C39" s="18">
        <v>1</v>
      </c>
      <c r="D39" s="19" t="s">
        <v>11</v>
      </c>
      <c r="E39" s="13">
        <f t="shared" si="12"/>
        <v>15</v>
      </c>
      <c r="F39" s="20">
        <v>15</v>
      </c>
      <c r="G39" s="21">
        <v>0</v>
      </c>
      <c r="H39" s="21">
        <v>0</v>
      </c>
      <c r="I39" s="16">
        <f t="shared" si="13"/>
        <v>1</v>
      </c>
      <c r="J39" s="16">
        <f t="shared" si="14"/>
        <v>0</v>
      </c>
    </row>
    <row r="40" spans="1:10" x14ac:dyDescent="0.25">
      <c r="A40" s="10">
        <v>30</v>
      </c>
      <c r="B40" s="33" t="s">
        <v>44</v>
      </c>
      <c r="C40" s="18">
        <v>4</v>
      </c>
      <c r="D40" s="35" t="s">
        <v>16</v>
      </c>
      <c r="E40" s="13">
        <f t="shared" si="12"/>
        <v>60</v>
      </c>
      <c r="F40" s="20">
        <v>30</v>
      </c>
      <c r="G40" s="21">
        <v>10</v>
      </c>
      <c r="H40" s="21">
        <v>20</v>
      </c>
      <c r="I40" s="16">
        <f t="shared" si="13"/>
        <v>2</v>
      </c>
      <c r="J40" s="16">
        <f t="shared" si="14"/>
        <v>2</v>
      </c>
    </row>
    <row r="41" spans="1:10" x14ac:dyDescent="0.25">
      <c r="A41" s="10">
        <v>31</v>
      </c>
      <c r="B41" s="39" t="s">
        <v>45</v>
      </c>
      <c r="C41" s="18">
        <v>2</v>
      </c>
      <c r="D41" s="19" t="s">
        <v>11</v>
      </c>
      <c r="E41" s="13">
        <f t="shared" si="12"/>
        <v>45</v>
      </c>
      <c r="F41" s="20">
        <v>15</v>
      </c>
      <c r="G41" s="21">
        <v>10</v>
      </c>
      <c r="H41" s="21">
        <v>20</v>
      </c>
      <c r="I41" s="16">
        <f t="shared" si="13"/>
        <v>1</v>
      </c>
      <c r="J41" s="16">
        <f t="shared" si="14"/>
        <v>2</v>
      </c>
    </row>
    <row r="42" spans="1:10" ht="38.25" x14ac:dyDescent="0.25">
      <c r="A42" s="10">
        <v>32</v>
      </c>
      <c r="B42" s="33" t="s">
        <v>46</v>
      </c>
      <c r="C42" s="18">
        <v>3</v>
      </c>
      <c r="D42" s="22" t="s">
        <v>11</v>
      </c>
      <c r="E42" s="13">
        <f t="shared" si="12"/>
        <v>45</v>
      </c>
      <c r="F42" s="20">
        <v>15</v>
      </c>
      <c r="G42" s="21">
        <v>0</v>
      </c>
      <c r="H42" s="21">
        <v>30</v>
      </c>
      <c r="I42" s="16">
        <f t="shared" si="13"/>
        <v>1</v>
      </c>
      <c r="J42" s="16">
        <f t="shared" si="14"/>
        <v>2</v>
      </c>
    </row>
    <row r="43" spans="1:10" ht="25.5" x14ac:dyDescent="0.25">
      <c r="A43" s="10">
        <v>33</v>
      </c>
      <c r="B43" s="11" t="s">
        <v>47</v>
      </c>
      <c r="C43" s="14">
        <v>3</v>
      </c>
      <c r="D43" s="22" t="s">
        <v>11</v>
      </c>
      <c r="E43" s="13">
        <f t="shared" si="12"/>
        <v>45</v>
      </c>
      <c r="F43" s="20">
        <v>15</v>
      </c>
      <c r="G43" s="22">
        <v>10</v>
      </c>
      <c r="H43" s="22">
        <v>20</v>
      </c>
      <c r="I43" s="16">
        <f t="shared" si="13"/>
        <v>1</v>
      </c>
      <c r="J43" s="16">
        <f t="shared" si="14"/>
        <v>2</v>
      </c>
    </row>
    <row r="44" spans="1:10" x14ac:dyDescent="0.25">
      <c r="A44" s="10">
        <v>34</v>
      </c>
      <c r="B44" s="33" t="s">
        <v>48</v>
      </c>
      <c r="C44" s="14">
        <v>2</v>
      </c>
      <c r="D44" s="22" t="s">
        <v>11</v>
      </c>
      <c r="E44" s="13">
        <f t="shared" si="12"/>
        <v>45</v>
      </c>
      <c r="F44" s="23">
        <v>15</v>
      </c>
      <c r="G44" s="22">
        <v>15</v>
      </c>
      <c r="H44" s="22">
        <v>15</v>
      </c>
      <c r="I44" s="16">
        <f t="shared" si="13"/>
        <v>1</v>
      </c>
      <c r="J44" s="16">
        <f t="shared" si="14"/>
        <v>2</v>
      </c>
    </row>
    <row r="45" spans="1:10" x14ac:dyDescent="0.25">
      <c r="A45" s="10">
        <v>35</v>
      </c>
      <c r="B45" s="11" t="s">
        <v>49</v>
      </c>
      <c r="C45" s="14">
        <v>3</v>
      </c>
      <c r="D45" s="22" t="s">
        <v>11</v>
      </c>
      <c r="E45" s="13">
        <f t="shared" si="12"/>
        <v>45</v>
      </c>
      <c r="F45" s="22">
        <v>15</v>
      </c>
      <c r="G45" s="22">
        <v>10</v>
      </c>
      <c r="H45" s="22">
        <v>20</v>
      </c>
      <c r="I45" s="16">
        <f t="shared" si="13"/>
        <v>1</v>
      </c>
      <c r="J45" s="16">
        <f t="shared" si="14"/>
        <v>2</v>
      </c>
    </row>
    <row r="46" spans="1:10" ht="25.5" x14ac:dyDescent="0.25">
      <c r="A46" s="10">
        <v>36</v>
      </c>
      <c r="B46" s="40" t="s">
        <v>50</v>
      </c>
      <c r="C46" s="18">
        <v>2</v>
      </c>
      <c r="D46" s="19" t="s">
        <v>11</v>
      </c>
      <c r="E46" s="13">
        <f t="shared" si="12"/>
        <v>45</v>
      </c>
      <c r="F46" s="20">
        <v>15</v>
      </c>
      <c r="G46" s="21">
        <v>10</v>
      </c>
      <c r="H46" s="21">
        <v>20</v>
      </c>
      <c r="I46" s="16">
        <f t="shared" si="13"/>
        <v>1</v>
      </c>
      <c r="J46" s="16">
        <f t="shared" si="14"/>
        <v>2</v>
      </c>
    </row>
    <row r="47" spans="1:10" x14ac:dyDescent="0.25">
      <c r="A47" s="10">
        <v>37</v>
      </c>
      <c r="B47" s="11" t="s">
        <v>51</v>
      </c>
      <c r="C47" s="18">
        <v>6</v>
      </c>
      <c r="D47" s="35" t="s">
        <v>16</v>
      </c>
      <c r="E47" s="13">
        <f t="shared" si="12"/>
        <v>0</v>
      </c>
      <c r="F47" s="22">
        <v>0</v>
      </c>
      <c r="G47" s="22">
        <v>0</v>
      </c>
      <c r="H47" s="22">
        <v>0</v>
      </c>
      <c r="I47" s="16">
        <f t="shared" si="13"/>
        <v>0</v>
      </c>
      <c r="J47" s="16">
        <f t="shared" si="14"/>
        <v>0</v>
      </c>
    </row>
    <row r="48" spans="1:10" x14ac:dyDescent="0.25">
      <c r="A48" s="41"/>
      <c r="B48" s="11"/>
      <c r="C48" s="29">
        <f>SUM(C38:C47)</f>
        <v>30</v>
      </c>
      <c r="D48" s="29">
        <f>COUNTIF(D38:D47,"e")</f>
        <v>3</v>
      </c>
      <c r="E48" s="29">
        <f t="shared" ref="E48:J48" si="15">SUM(E38:E47)</f>
        <v>390</v>
      </c>
      <c r="F48" s="29">
        <f t="shared" si="15"/>
        <v>135</v>
      </c>
      <c r="G48" s="29">
        <f t="shared" si="15"/>
        <v>65</v>
      </c>
      <c r="H48" s="29">
        <f t="shared" si="15"/>
        <v>190</v>
      </c>
      <c r="I48" s="29">
        <f t="shared" si="15"/>
        <v>9</v>
      </c>
      <c r="J48" s="29">
        <f t="shared" si="15"/>
        <v>17</v>
      </c>
    </row>
    <row r="49" spans="1:10" x14ac:dyDescent="0.25">
      <c r="A49" s="41"/>
      <c r="B49" s="8" t="s">
        <v>52</v>
      </c>
      <c r="C49" s="9" t="s">
        <v>9</v>
      </c>
      <c r="D49" s="9" t="s">
        <v>9</v>
      </c>
      <c r="E49" s="9" t="s">
        <v>9</v>
      </c>
      <c r="F49" s="9" t="s">
        <v>9</v>
      </c>
      <c r="G49" s="9" t="s">
        <v>9</v>
      </c>
      <c r="H49" s="9" t="s">
        <v>9</v>
      </c>
      <c r="I49" s="9" t="s">
        <v>9</v>
      </c>
      <c r="J49" s="9" t="s">
        <v>9</v>
      </c>
    </row>
    <row r="50" spans="1:10" ht="25.5" x14ac:dyDescent="0.25">
      <c r="A50" s="10">
        <v>38</v>
      </c>
      <c r="B50" s="11" t="s">
        <v>53</v>
      </c>
      <c r="C50" s="16">
        <v>4</v>
      </c>
      <c r="D50" s="16" t="s">
        <v>11</v>
      </c>
      <c r="E50" s="13">
        <f t="shared" ref="E50:E57" si="16">SUM(F50:H50)</f>
        <v>45</v>
      </c>
      <c r="F50" s="20">
        <v>15</v>
      </c>
      <c r="G50" s="16">
        <v>10</v>
      </c>
      <c r="H50" s="16">
        <v>20</v>
      </c>
      <c r="I50" s="16">
        <f t="shared" ref="I50:I57" si="17">F50/15</f>
        <v>1</v>
      </c>
      <c r="J50" s="16">
        <f t="shared" ref="J50:J57" si="18">SUM(G50:H50)/15</f>
        <v>2</v>
      </c>
    </row>
    <row r="51" spans="1:10" x14ac:dyDescent="0.25">
      <c r="A51" s="10">
        <v>39</v>
      </c>
      <c r="B51" s="11" t="s">
        <v>54</v>
      </c>
      <c r="C51" s="16">
        <v>6</v>
      </c>
      <c r="D51" s="35" t="s">
        <v>16</v>
      </c>
      <c r="E51" s="13">
        <f t="shared" si="16"/>
        <v>60</v>
      </c>
      <c r="F51" s="20">
        <v>30</v>
      </c>
      <c r="G51" s="16">
        <v>30</v>
      </c>
      <c r="H51" s="16">
        <v>0</v>
      </c>
      <c r="I51" s="16">
        <f t="shared" si="17"/>
        <v>2</v>
      </c>
      <c r="J51" s="16">
        <f t="shared" si="18"/>
        <v>2</v>
      </c>
    </row>
    <row r="52" spans="1:10" x14ac:dyDescent="0.25">
      <c r="A52" s="10">
        <v>40</v>
      </c>
      <c r="B52" s="11" t="s">
        <v>55</v>
      </c>
      <c r="C52" s="18">
        <v>4</v>
      </c>
      <c r="D52" s="42" t="s">
        <v>11</v>
      </c>
      <c r="E52" s="13">
        <f t="shared" si="16"/>
        <v>45</v>
      </c>
      <c r="F52" s="36">
        <v>15</v>
      </c>
      <c r="G52" s="21">
        <v>10</v>
      </c>
      <c r="H52" s="21">
        <v>20</v>
      </c>
      <c r="I52" s="16">
        <f t="shared" si="17"/>
        <v>1</v>
      </c>
      <c r="J52" s="16">
        <f t="shared" si="18"/>
        <v>2</v>
      </c>
    </row>
    <row r="53" spans="1:10" ht="25.5" x14ac:dyDescent="0.25">
      <c r="A53" s="10">
        <v>41</v>
      </c>
      <c r="B53" s="11" t="s">
        <v>56</v>
      </c>
      <c r="C53" s="14">
        <v>4</v>
      </c>
      <c r="D53" s="22" t="s">
        <v>11</v>
      </c>
      <c r="E53" s="13">
        <f t="shared" si="16"/>
        <v>45</v>
      </c>
      <c r="F53" s="23">
        <v>15</v>
      </c>
      <c r="G53" s="22">
        <v>15</v>
      </c>
      <c r="H53" s="22">
        <v>15</v>
      </c>
      <c r="I53" s="16">
        <f t="shared" si="17"/>
        <v>1</v>
      </c>
      <c r="J53" s="16">
        <f t="shared" si="18"/>
        <v>2</v>
      </c>
    </row>
    <row r="54" spans="1:10" x14ac:dyDescent="0.25">
      <c r="A54" s="10">
        <v>42</v>
      </c>
      <c r="B54" s="33" t="s">
        <v>57</v>
      </c>
      <c r="C54" s="18">
        <v>4</v>
      </c>
      <c r="D54" s="35" t="s">
        <v>16</v>
      </c>
      <c r="E54" s="13">
        <f t="shared" si="16"/>
        <v>45</v>
      </c>
      <c r="F54" s="20">
        <v>15</v>
      </c>
      <c r="G54" s="21">
        <v>10</v>
      </c>
      <c r="H54" s="21">
        <v>20</v>
      </c>
      <c r="I54" s="16">
        <f t="shared" si="17"/>
        <v>1</v>
      </c>
      <c r="J54" s="16">
        <f t="shared" si="18"/>
        <v>2</v>
      </c>
    </row>
    <row r="55" spans="1:10" ht="25.5" x14ac:dyDescent="0.25">
      <c r="A55" s="10">
        <v>43</v>
      </c>
      <c r="B55" s="33" t="s">
        <v>58</v>
      </c>
      <c r="C55" s="18">
        <v>2</v>
      </c>
      <c r="D55" s="19" t="s">
        <v>11</v>
      </c>
      <c r="E55" s="13">
        <f t="shared" si="16"/>
        <v>30</v>
      </c>
      <c r="F55" s="36">
        <v>10</v>
      </c>
      <c r="G55" s="28">
        <v>0</v>
      </c>
      <c r="H55" s="21">
        <v>20</v>
      </c>
      <c r="I55" s="15">
        <f t="shared" si="17"/>
        <v>0.66666666666666663</v>
      </c>
      <c r="J55" s="15">
        <f t="shared" si="18"/>
        <v>1.3333333333333333</v>
      </c>
    </row>
    <row r="56" spans="1:10" ht="25.5" x14ac:dyDescent="0.25">
      <c r="A56" s="10">
        <v>44</v>
      </c>
      <c r="B56" s="33" t="s">
        <v>59</v>
      </c>
      <c r="C56" s="18">
        <v>2</v>
      </c>
      <c r="D56" s="19" t="s">
        <v>11</v>
      </c>
      <c r="E56" s="13">
        <f t="shared" si="16"/>
        <v>30</v>
      </c>
      <c r="F56" s="20">
        <v>15</v>
      </c>
      <c r="G56" s="21">
        <v>0</v>
      </c>
      <c r="H56" s="21">
        <v>15</v>
      </c>
      <c r="I56" s="16">
        <f t="shared" si="17"/>
        <v>1</v>
      </c>
      <c r="J56" s="16">
        <f t="shared" si="18"/>
        <v>1</v>
      </c>
    </row>
    <row r="57" spans="1:10" x14ac:dyDescent="0.25">
      <c r="A57" s="10">
        <v>45</v>
      </c>
      <c r="B57" s="11" t="s">
        <v>60</v>
      </c>
      <c r="C57" s="22">
        <v>4</v>
      </c>
      <c r="D57" s="22" t="s">
        <v>11</v>
      </c>
      <c r="E57" s="13">
        <f t="shared" si="16"/>
        <v>45</v>
      </c>
      <c r="F57" s="22">
        <v>15</v>
      </c>
      <c r="G57" s="22">
        <v>0</v>
      </c>
      <c r="H57" s="22">
        <v>30</v>
      </c>
      <c r="I57" s="16">
        <f t="shared" si="17"/>
        <v>1</v>
      </c>
      <c r="J57" s="16">
        <f t="shared" si="18"/>
        <v>2</v>
      </c>
    </row>
    <row r="58" spans="1:10" x14ac:dyDescent="0.25">
      <c r="A58" s="41"/>
      <c r="B58" s="11"/>
      <c r="C58" s="29">
        <f>SUM(C50:C57)</f>
        <v>30</v>
      </c>
      <c r="D58" s="29">
        <f>COUNTIF(D50:D57,"e")</f>
        <v>2</v>
      </c>
      <c r="E58" s="29">
        <f t="shared" ref="E58:J58" si="19">SUM(E50:E57)</f>
        <v>345</v>
      </c>
      <c r="F58" s="29">
        <f t="shared" si="19"/>
        <v>130</v>
      </c>
      <c r="G58" s="29">
        <f t="shared" si="19"/>
        <v>75</v>
      </c>
      <c r="H58" s="29">
        <f t="shared" si="19"/>
        <v>140</v>
      </c>
      <c r="I58" s="29">
        <f t="shared" si="19"/>
        <v>8.6666666666666679</v>
      </c>
      <c r="J58" s="29">
        <f t="shared" si="19"/>
        <v>14.333333333333334</v>
      </c>
    </row>
    <row r="59" spans="1:10" x14ac:dyDescent="0.25">
      <c r="A59" s="41"/>
      <c r="B59" s="8" t="s">
        <v>61</v>
      </c>
      <c r="C59" s="9" t="s">
        <v>9</v>
      </c>
      <c r="D59" s="9" t="s">
        <v>9</v>
      </c>
      <c r="E59" s="9" t="s">
        <v>9</v>
      </c>
      <c r="F59" s="9" t="s">
        <v>9</v>
      </c>
      <c r="G59" s="9" t="s">
        <v>9</v>
      </c>
      <c r="H59" s="9" t="s">
        <v>9</v>
      </c>
      <c r="I59" s="9" t="s">
        <v>9</v>
      </c>
      <c r="J59" s="9" t="s">
        <v>9</v>
      </c>
    </row>
    <row r="60" spans="1:10" ht="25.5" x14ac:dyDescent="0.25">
      <c r="A60" s="10">
        <v>46</v>
      </c>
      <c r="B60" s="11" t="s">
        <v>62</v>
      </c>
      <c r="C60" s="18">
        <v>2</v>
      </c>
      <c r="D60" s="19" t="s">
        <v>11</v>
      </c>
      <c r="E60" s="13">
        <f t="shared" ref="E60:E67" si="20">SUM(F60:H60)</f>
        <v>30</v>
      </c>
      <c r="F60" s="20">
        <v>0</v>
      </c>
      <c r="G60" s="21">
        <v>0</v>
      </c>
      <c r="H60" s="21">
        <v>30</v>
      </c>
      <c r="I60" s="16">
        <f t="shared" ref="I60:I67" si="21">F60/15</f>
        <v>0</v>
      </c>
      <c r="J60" s="16">
        <f t="shared" ref="J60:J67" si="22">SUM(G60:H60)/15</f>
        <v>2</v>
      </c>
    </row>
    <row r="61" spans="1:10" x14ac:dyDescent="0.25">
      <c r="A61" s="10">
        <v>47</v>
      </c>
      <c r="B61" s="33" t="s">
        <v>63</v>
      </c>
      <c r="C61" s="18">
        <v>4</v>
      </c>
      <c r="D61" s="19" t="s">
        <v>11</v>
      </c>
      <c r="E61" s="13">
        <f t="shared" si="20"/>
        <v>45</v>
      </c>
      <c r="F61" s="20">
        <v>15</v>
      </c>
      <c r="G61" s="21">
        <v>0</v>
      </c>
      <c r="H61" s="21">
        <v>30</v>
      </c>
      <c r="I61" s="16">
        <f t="shared" si="21"/>
        <v>1</v>
      </c>
      <c r="J61" s="16">
        <f t="shared" si="22"/>
        <v>2</v>
      </c>
    </row>
    <row r="62" spans="1:10" ht="25.5" x14ac:dyDescent="0.25">
      <c r="A62" s="10">
        <v>48</v>
      </c>
      <c r="B62" s="11" t="s">
        <v>64</v>
      </c>
      <c r="C62" s="18">
        <v>3</v>
      </c>
      <c r="D62" s="19" t="s">
        <v>11</v>
      </c>
      <c r="E62" s="13">
        <f t="shared" si="20"/>
        <v>30</v>
      </c>
      <c r="F62" s="20">
        <v>15</v>
      </c>
      <c r="G62" s="21">
        <v>0</v>
      </c>
      <c r="H62" s="21">
        <v>15</v>
      </c>
      <c r="I62" s="16">
        <f t="shared" si="21"/>
        <v>1</v>
      </c>
      <c r="J62" s="16">
        <f t="shared" si="22"/>
        <v>1</v>
      </c>
    </row>
    <row r="63" spans="1:10" ht="38.25" x14ac:dyDescent="0.25">
      <c r="A63" s="10">
        <v>49</v>
      </c>
      <c r="B63" s="11" t="s">
        <v>65</v>
      </c>
      <c r="C63" s="18">
        <v>4</v>
      </c>
      <c r="D63" s="19" t="s">
        <v>11</v>
      </c>
      <c r="E63" s="13">
        <f t="shared" si="20"/>
        <v>45</v>
      </c>
      <c r="F63" s="20">
        <v>15</v>
      </c>
      <c r="G63" s="28">
        <v>0</v>
      </c>
      <c r="H63" s="28">
        <v>30</v>
      </c>
      <c r="I63" s="16">
        <f t="shared" si="21"/>
        <v>1</v>
      </c>
      <c r="J63" s="16">
        <f t="shared" si="22"/>
        <v>2</v>
      </c>
    </row>
    <row r="64" spans="1:10" x14ac:dyDescent="0.25">
      <c r="A64" s="10">
        <v>50</v>
      </c>
      <c r="B64" s="33" t="s">
        <v>66</v>
      </c>
      <c r="C64" s="18">
        <v>5</v>
      </c>
      <c r="D64" s="35" t="s">
        <v>16</v>
      </c>
      <c r="E64" s="13">
        <f t="shared" si="20"/>
        <v>60</v>
      </c>
      <c r="F64" s="20">
        <v>30</v>
      </c>
      <c r="G64" s="21">
        <v>15</v>
      </c>
      <c r="H64" s="21">
        <v>15</v>
      </c>
      <c r="I64" s="16">
        <f t="shared" si="21"/>
        <v>2</v>
      </c>
      <c r="J64" s="16">
        <f t="shared" si="22"/>
        <v>2</v>
      </c>
    </row>
    <row r="65" spans="1:10" ht="25.5" x14ac:dyDescent="0.25">
      <c r="A65" s="10">
        <v>51</v>
      </c>
      <c r="B65" s="11" t="s">
        <v>67</v>
      </c>
      <c r="C65" s="14">
        <v>4</v>
      </c>
      <c r="D65" s="22" t="s">
        <v>11</v>
      </c>
      <c r="E65" s="13">
        <f t="shared" si="20"/>
        <v>45</v>
      </c>
      <c r="F65" s="22">
        <v>15</v>
      </c>
      <c r="G65" s="22">
        <v>10</v>
      </c>
      <c r="H65" s="22">
        <v>20</v>
      </c>
      <c r="I65" s="16">
        <f t="shared" si="21"/>
        <v>1</v>
      </c>
      <c r="J65" s="16">
        <f t="shared" si="22"/>
        <v>2</v>
      </c>
    </row>
    <row r="66" spans="1:10" x14ac:dyDescent="0.25">
      <c r="A66" s="10">
        <v>52</v>
      </c>
      <c r="B66" s="11" t="s">
        <v>68</v>
      </c>
      <c r="C66" s="18">
        <v>4</v>
      </c>
      <c r="D66" s="35" t="s">
        <v>16</v>
      </c>
      <c r="E66" s="13">
        <f t="shared" si="20"/>
        <v>45</v>
      </c>
      <c r="F66" s="20">
        <v>15</v>
      </c>
      <c r="G66" s="21">
        <v>10</v>
      </c>
      <c r="H66" s="21">
        <v>20</v>
      </c>
      <c r="I66" s="16">
        <f t="shared" si="21"/>
        <v>1</v>
      </c>
      <c r="J66" s="16">
        <f t="shared" si="22"/>
        <v>2</v>
      </c>
    </row>
    <row r="67" spans="1:10" x14ac:dyDescent="0.25">
      <c r="A67" s="10">
        <v>53</v>
      </c>
      <c r="B67" s="33" t="s">
        <v>69</v>
      </c>
      <c r="C67" s="18">
        <v>4</v>
      </c>
      <c r="D67" s="19" t="s">
        <v>11</v>
      </c>
      <c r="E67" s="13">
        <f t="shared" si="20"/>
        <v>45</v>
      </c>
      <c r="F67" s="20">
        <v>15</v>
      </c>
      <c r="G67" s="21">
        <v>10</v>
      </c>
      <c r="H67" s="21">
        <v>20</v>
      </c>
      <c r="I67" s="16">
        <f t="shared" si="21"/>
        <v>1</v>
      </c>
      <c r="J67" s="16">
        <f t="shared" si="22"/>
        <v>2</v>
      </c>
    </row>
    <row r="68" spans="1:10" x14ac:dyDescent="0.25">
      <c r="A68" s="41"/>
      <c r="B68" s="11"/>
      <c r="C68" s="29">
        <f>SUM(C60:C67)</f>
        <v>30</v>
      </c>
      <c r="D68" s="29">
        <f>COUNTIF(D60:D67,"e")</f>
        <v>2</v>
      </c>
      <c r="E68" s="29">
        <f t="shared" ref="E68:J68" si="23">SUM(E60:E67)</f>
        <v>345</v>
      </c>
      <c r="F68" s="29">
        <f t="shared" si="23"/>
        <v>120</v>
      </c>
      <c r="G68" s="29">
        <f t="shared" si="23"/>
        <v>45</v>
      </c>
      <c r="H68" s="29">
        <f t="shared" si="23"/>
        <v>180</v>
      </c>
      <c r="I68" s="29">
        <f t="shared" si="23"/>
        <v>8</v>
      </c>
      <c r="J68" s="29">
        <f t="shared" si="23"/>
        <v>15</v>
      </c>
    </row>
    <row r="69" spans="1:10" x14ac:dyDescent="0.25">
      <c r="A69" s="41"/>
      <c r="B69" s="8" t="s">
        <v>70</v>
      </c>
      <c r="C69" s="9" t="s">
        <v>9</v>
      </c>
      <c r="D69" s="9" t="s">
        <v>9</v>
      </c>
      <c r="E69" s="9" t="s">
        <v>9</v>
      </c>
      <c r="F69" s="9" t="s">
        <v>9</v>
      </c>
      <c r="G69" s="9" t="s">
        <v>9</v>
      </c>
      <c r="H69" s="9" t="s">
        <v>9</v>
      </c>
      <c r="I69" s="9" t="s">
        <v>9</v>
      </c>
      <c r="J69" s="9" t="s">
        <v>9</v>
      </c>
    </row>
    <row r="70" spans="1:10" x14ac:dyDescent="0.25">
      <c r="A70" s="10">
        <v>54</v>
      </c>
      <c r="B70" s="11" t="s">
        <v>71</v>
      </c>
      <c r="C70" s="18">
        <v>2</v>
      </c>
      <c r="D70" s="19" t="s">
        <v>11</v>
      </c>
      <c r="E70" s="13">
        <f>SUM(F70:H70)</f>
        <v>30</v>
      </c>
      <c r="F70" s="20">
        <v>0</v>
      </c>
      <c r="G70" s="21">
        <v>0</v>
      </c>
      <c r="H70" s="21">
        <v>30</v>
      </c>
      <c r="I70" s="16">
        <f t="shared" ref="I70:I78" si="24">F70/15</f>
        <v>0</v>
      </c>
      <c r="J70" s="16">
        <f t="shared" ref="J70:J78" si="25">SUM(G70:H70)/15</f>
        <v>2</v>
      </c>
    </row>
    <row r="71" spans="1:10" x14ac:dyDescent="0.25">
      <c r="A71" s="10">
        <v>55</v>
      </c>
      <c r="B71" s="11" t="s">
        <v>72</v>
      </c>
      <c r="C71" s="18">
        <v>3</v>
      </c>
      <c r="D71" s="19" t="s">
        <v>11</v>
      </c>
      <c r="E71" s="13">
        <f t="shared" ref="E71:E78" si="26">SUM(F71:H71)</f>
        <v>30</v>
      </c>
      <c r="F71" s="20">
        <v>15</v>
      </c>
      <c r="G71" s="21">
        <v>0</v>
      </c>
      <c r="H71" s="21">
        <v>15</v>
      </c>
      <c r="I71" s="16">
        <f t="shared" si="24"/>
        <v>1</v>
      </c>
      <c r="J71" s="16">
        <f t="shared" si="25"/>
        <v>1</v>
      </c>
    </row>
    <row r="72" spans="1:10" x14ac:dyDescent="0.25">
      <c r="A72" s="10">
        <v>56</v>
      </c>
      <c r="B72" s="33" t="s">
        <v>85</v>
      </c>
      <c r="C72" s="18">
        <v>4</v>
      </c>
      <c r="D72" s="19" t="s">
        <v>11</v>
      </c>
      <c r="E72" s="13">
        <f t="shared" si="26"/>
        <v>45</v>
      </c>
      <c r="F72" s="20">
        <v>15</v>
      </c>
      <c r="G72" s="21">
        <v>0</v>
      </c>
      <c r="H72" s="21">
        <v>30</v>
      </c>
      <c r="I72" s="16">
        <f t="shared" si="24"/>
        <v>1</v>
      </c>
      <c r="J72" s="13">
        <f t="shared" si="25"/>
        <v>2</v>
      </c>
    </row>
    <row r="73" spans="1:10" x14ac:dyDescent="0.25">
      <c r="A73" s="10">
        <v>57</v>
      </c>
      <c r="B73" s="33" t="s">
        <v>73</v>
      </c>
      <c r="C73" s="18">
        <v>4</v>
      </c>
      <c r="D73" s="35" t="s">
        <v>16</v>
      </c>
      <c r="E73" s="13">
        <f t="shared" si="26"/>
        <v>45</v>
      </c>
      <c r="F73" s="20">
        <v>15</v>
      </c>
      <c r="G73" s="21">
        <v>10</v>
      </c>
      <c r="H73" s="21">
        <v>20</v>
      </c>
      <c r="I73" s="16">
        <f t="shared" si="24"/>
        <v>1</v>
      </c>
      <c r="J73" s="16">
        <f t="shared" si="25"/>
        <v>2</v>
      </c>
    </row>
    <row r="74" spans="1:10" x14ac:dyDescent="0.25">
      <c r="A74" s="10">
        <v>58</v>
      </c>
      <c r="B74" s="33" t="s">
        <v>74</v>
      </c>
      <c r="C74" s="22">
        <v>3</v>
      </c>
      <c r="D74" s="22" t="s">
        <v>11</v>
      </c>
      <c r="E74" s="13">
        <f t="shared" si="26"/>
        <v>30</v>
      </c>
      <c r="F74" s="22">
        <v>15</v>
      </c>
      <c r="G74" s="22">
        <v>15</v>
      </c>
      <c r="H74" s="22">
        <v>0</v>
      </c>
      <c r="I74" s="16">
        <f t="shared" si="24"/>
        <v>1</v>
      </c>
      <c r="J74" s="16">
        <f t="shared" si="25"/>
        <v>1</v>
      </c>
    </row>
    <row r="75" spans="1:10" x14ac:dyDescent="0.25">
      <c r="A75" s="10">
        <v>59</v>
      </c>
      <c r="B75" s="33" t="s">
        <v>75</v>
      </c>
      <c r="C75" s="22">
        <v>4</v>
      </c>
      <c r="D75" s="22" t="s">
        <v>11</v>
      </c>
      <c r="E75" s="13">
        <f t="shared" si="26"/>
        <v>45</v>
      </c>
      <c r="F75" s="22">
        <v>15</v>
      </c>
      <c r="G75" s="22">
        <v>10</v>
      </c>
      <c r="H75" s="22">
        <v>20</v>
      </c>
      <c r="I75" s="16">
        <f t="shared" si="24"/>
        <v>1</v>
      </c>
      <c r="J75" s="16">
        <f t="shared" si="25"/>
        <v>2</v>
      </c>
    </row>
    <row r="76" spans="1:10" x14ac:dyDescent="0.25">
      <c r="A76" s="10">
        <v>60</v>
      </c>
      <c r="B76" s="37" t="s">
        <v>76</v>
      </c>
      <c r="C76" s="18">
        <v>1</v>
      </c>
      <c r="D76" s="19" t="s">
        <v>11</v>
      </c>
      <c r="E76" s="13">
        <f t="shared" si="26"/>
        <v>20</v>
      </c>
      <c r="F76" s="20">
        <v>20</v>
      </c>
      <c r="G76" s="21">
        <v>0</v>
      </c>
      <c r="H76" s="21">
        <v>0</v>
      </c>
      <c r="I76" s="15">
        <f t="shared" si="24"/>
        <v>1.3333333333333333</v>
      </c>
      <c r="J76" s="16">
        <f t="shared" si="25"/>
        <v>0</v>
      </c>
    </row>
    <row r="77" spans="1:10" x14ac:dyDescent="0.25">
      <c r="A77" s="10">
        <v>61</v>
      </c>
      <c r="B77" s="33" t="s">
        <v>77</v>
      </c>
      <c r="C77" s="18">
        <v>1</v>
      </c>
      <c r="D77" s="19" t="s">
        <v>11</v>
      </c>
      <c r="E77" s="13">
        <f t="shared" si="26"/>
        <v>15</v>
      </c>
      <c r="F77" s="20">
        <v>15</v>
      </c>
      <c r="G77" s="21">
        <v>0</v>
      </c>
      <c r="H77" s="21">
        <v>0</v>
      </c>
      <c r="I77" s="16">
        <f t="shared" si="24"/>
        <v>1</v>
      </c>
      <c r="J77" s="16">
        <f t="shared" si="25"/>
        <v>0</v>
      </c>
    </row>
    <row r="78" spans="1:10" x14ac:dyDescent="0.25">
      <c r="A78" s="10">
        <v>62</v>
      </c>
      <c r="B78" s="11" t="s">
        <v>78</v>
      </c>
      <c r="C78" s="18">
        <v>8</v>
      </c>
      <c r="D78" s="35" t="s">
        <v>16</v>
      </c>
      <c r="E78" s="13">
        <f t="shared" si="26"/>
        <v>0</v>
      </c>
      <c r="F78" s="20">
        <v>0</v>
      </c>
      <c r="G78" s="20">
        <v>0</v>
      </c>
      <c r="H78" s="20">
        <v>0</v>
      </c>
      <c r="I78" s="16">
        <f t="shared" si="24"/>
        <v>0</v>
      </c>
      <c r="J78" s="16">
        <f t="shared" si="25"/>
        <v>0</v>
      </c>
    </row>
    <row r="79" spans="1:10" x14ac:dyDescent="0.25">
      <c r="A79" s="10"/>
      <c r="B79" s="43"/>
      <c r="C79" s="29">
        <f>SUM(C70:C78)</f>
        <v>30</v>
      </c>
      <c r="D79" s="29">
        <f>COUNTIF(D70:D78,"e")</f>
        <v>2</v>
      </c>
      <c r="E79" s="29">
        <f t="shared" ref="E79:J79" si="27">SUM(E70:E78)</f>
        <v>260</v>
      </c>
      <c r="F79" s="29">
        <f t="shared" si="27"/>
        <v>110</v>
      </c>
      <c r="G79" s="29">
        <f t="shared" si="27"/>
        <v>35</v>
      </c>
      <c r="H79" s="29">
        <f t="shared" si="27"/>
        <v>115</v>
      </c>
      <c r="I79" s="29">
        <f t="shared" si="27"/>
        <v>7.333333333333333</v>
      </c>
      <c r="J79" s="29">
        <f t="shared" si="27"/>
        <v>10</v>
      </c>
    </row>
    <row r="80" spans="1:10" x14ac:dyDescent="0.25">
      <c r="A80" s="10"/>
      <c r="B80" s="44" t="s">
        <v>79</v>
      </c>
      <c r="C80" s="45">
        <f t="shared" ref="C80:J80" si="28">C15+C25+C36+C48+C58+C68+C79</f>
        <v>210</v>
      </c>
      <c r="D80" s="45">
        <f t="shared" si="28"/>
        <v>15</v>
      </c>
      <c r="E80" s="45">
        <f t="shared" si="28"/>
        <v>2400</v>
      </c>
      <c r="F80" s="45">
        <f t="shared" si="28"/>
        <v>835</v>
      </c>
      <c r="G80" s="45">
        <f t="shared" si="28"/>
        <v>515</v>
      </c>
      <c r="H80" s="45">
        <f t="shared" si="28"/>
        <v>1050</v>
      </c>
      <c r="I80" s="45">
        <f t="shared" si="28"/>
        <v>55.666666666666664</v>
      </c>
      <c r="J80" s="45">
        <f t="shared" si="28"/>
        <v>104.33333333333333</v>
      </c>
    </row>
    <row r="81" spans="1:10" x14ac:dyDescent="0.25">
      <c r="A81" s="10"/>
      <c r="B81" s="11" t="s">
        <v>80</v>
      </c>
      <c r="C81" s="16"/>
      <c r="D81" s="16"/>
      <c r="E81" s="45"/>
      <c r="F81" s="46">
        <f>F80/E80</f>
        <v>0.34791666666666665</v>
      </c>
      <c r="G81" s="46">
        <f>G80/E80</f>
        <v>0.21458333333333332</v>
      </c>
      <c r="H81" s="46">
        <f>H80/E80</f>
        <v>0.4375</v>
      </c>
      <c r="I81" s="16"/>
      <c r="J81" s="16"/>
    </row>
    <row r="82" spans="1:10" x14ac:dyDescent="0.25">
      <c r="A82" s="10"/>
      <c r="B82" s="55" t="s">
        <v>81</v>
      </c>
      <c r="C82" s="56"/>
      <c r="D82" s="56"/>
      <c r="E82" s="56"/>
      <c r="F82" s="56"/>
      <c r="G82" s="56"/>
      <c r="H82" s="56"/>
      <c r="I82" s="56"/>
      <c r="J82" s="57"/>
    </row>
    <row r="83" spans="1:10" x14ac:dyDescent="0.25">
      <c r="B83" s="52" t="s">
        <v>87</v>
      </c>
      <c r="C83" s="53"/>
      <c r="D83" s="53"/>
      <c r="E83" s="53"/>
      <c r="F83" s="53"/>
      <c r="G83" s="53"/>
      <c r="H83" s="53"/>
      <c r="I83" s="53"/>
      <c r="J83" s="54"/>
    </row>
  </sheetData>
  <mergeCells count="4">
    <mergeCell ref="A1:J1"/>
    <mergeCell ref="A2:J2"/>
    <mergeCell ref="B83:J83"/>
    <mergeCell ref="B82:J8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</dc:creator>
  <cp:lastModifiedBy>Danuta Sawa</cp:lastModifiedBy>
  <cp:lastPrinted>2026-03-02T08:59:19Z</cp:lastPrinted>
  <dcterms:created xsi:type="dcterms:W3CDTF">2023-02-16T19:38:23Z</dcterms:created>
  <dcterms:modified xsi:type="dcterms:W3CDTF">2026-03-02T08:59:29Z</dcterms:modified>
</cp:coreProperties>
</file>