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mian_przeszczep\DAMIAN\2025\Postępowania_2025\EZ-z.230.21.2025.Kalendarze na 2026\"/>
    </mc:Choice>
  </mc:AlternateContent>
  <xr:revisionPtr revIDLastSave="0" documentId="13_ncr:1_{9239186C-B73B-4536-83E8-0DA1102031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1" l="1"/>
  <c r="H3" i="1" s="1"/>
  <c r="F4" i="1"/>
  <c r="H4" i="1" s="1"/>
  <c r="F5" i="1"/>
  <c r="H5" i="1" s="1"/>
  <c r="F6" i="1"/>
  <c r="H6" i="1" s="1"/>
  <c r="F7" i="1"/>
  <c r="H7" i="1" s="1"/>
  <c r="F8" i="1"/>
  <c r="H8" i="1" s="1"/>
  <c r="H9" i="1" l="1"/>
  <c r="F9" i="1"/>
  <c r="I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iLO</author>
  </authors>
  <commentList>
    <comment ref="D3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iLO:</t>
        </r>
        <r>
          <rPr>
            <sz val="9"/>
            <color indexed="81"/>
            <rFont val="Tahoma"/>
            <charset val="1"/>
          </rPr>
          <t xml:space="preserve">
należy rozwazyc liczbe 20 sztuk</t>
        </r>
      </text>
    </comment>
  </commentList>
</comments>
</file>

<file path=xl/sharedStrings.xml><?xml version="1.0" encoding="utf-8"?>
<sst xmlns="http://schemas.openxmlformats.org/spreadsheetml/2006/main" count="25" uniqueCount="20">
  <si>
    <t>Lp.</t>
  </si>
  <si>
    <t>Asortyment</t>
  </si>
  <si>
    <t>J.m.</t>
  </si>
  <si>
    <t>Ilość</t>
  </si>
  <si>
    <t>Szt.</t>
  </si>
  <si>
    <t xml:space="preserve">Suma wartości: </t>
  </si>
  <si>
    <t>Cena jedn. netto (zł)</t>
  </si>
  <si>
    <t>Wartość netto (zł)</t>
  </si>
  <si>
    <t>Wartość brutto (zł)</t>
  </si>
  <si>
    <t>Wartość brutto (bez ZAOKR) (zł)</t>
  </si>
  <si>
    <t xml:space="preserve"> </t>
  </si>
  <si>
    <t>Uwaga: Materiały (logo Uczelni, zdjęcia) do wykonania kalendarzy udostępni Uczelnia po rozstrzygnięciu rozpoznania cenowego. Z Systemem Identyfikacji Wizualnej Uniwersytetu Przyrodniczego w Lublinie można zapoznać się na stronie https://up.lublin.pl/system-identyfikacji-wizualnej/</t>
  </si>
  <si>
    <t>Kalendarze trójdzielne
Karton pod kalendarium w kolorze zielonym, białym i/lub beżowym, kartki klejone, główka lakierowana; główka — projekt graficzny wykonany na bazie grafiki dostarczonej przez Zamawiającego (3 propozycje – do wyboru 1 wzór) – nadruk wielokolorowy (full colour); wydruk po zatwierdzeniu projektu przez Zamawiającego. Główka lakierowana – z efektem wypukłości, z projektem graficznym uwzględniającym logo UP; kalendarium z numeracją tygodni i imieninami; wydruk w trzech kolorach z paskiem z czerwonym przesuwanym okienkiem; wym. całości: szerokość od 30 do 31 cm, wysokość od 80 do 82 cm; wym. Zdjęcia szerokość od 30 do 31 cm x wysokość od 20 do 22 cm. Na kartonie w dolnej części nadruk wg wytycznych Zamawiającego (logo i/lub napis)</t>
  </si>
  <si>
    <t>Kalendarze planszowe format B1 (67x99cm +/- 2cm)
Kalendarium z dużym, wyraźnym wydrukiem z numeracją tygodni i imieninami, z błyszczącego papieru kredowego 170 g/m2, lakier UV, wykończone metalowymi listwami. W górnej części kalendarza na wym. Od 32 do 35 x od 10 do 13 cm nadruk z logo UP oraz napis w kolorze ciemnozielonym: „20-950 Lublin, ul. Akademicka 13” oraz  www.up.lublin.pl”. Wykonawca przedstawi projekt graficzny kalendarza z miejscem na zdjęcie (3 propozycje – do wyboru 1 wzór) oraz proponowane zdjęcia z uwzględnieniem dwóch zdjęć przekazanych przez Zamawiającego (dwa wzory/dwa zdjęcia) odpowiadające przyrodniczemu i instytucjonalnemu charakterowi UP (min. 15 – do wyboru max. 5); Zamawiający dostarczy dwa zdjęcia, określi w zamówieniu ilość sztuk kalendarza z każdym z wybranych zdjęć; wydruk po zatwierdzeniu kompletnych projektów przez Zamawiającego.</t>
  </si>
  <si>
    <t>Kalendarz na biurko stojący
Wymiary: szerokość od 12 do 15 cm x wysokość od 20 do 22 cm; stojący pionowo z odwracanymi kartami (papier offsetowy 80g/m2) na białej spirali grzbietowej; układ — 1 tydzień na stronie z imieninami, numeracją dni i tygodni z polami na notatki; okładka: projekt graficzny tożsamy z główką kalendarza trójdzielnego; wydruk po zatwierdzeniu projektu przez Zamawiającego; wymiary: szerokość od 12 do 15 cm x wysokość od 20 do 22 cm; podstawka o profilu trójkątnym z kartonu; wydruk wielokolorowy; na stopce nadruk wg wytycznych Zamawiającego (logo i/lub napis)</t>
  </si>
  <si>
    <t>Stawka VAT (%)</t>
  </si>
  <si>
    <t>Zn. spr.: EZ-z.230.21.2025                                      Załącznik nr 1</t>
  </si>
  <si>
    <t>Kalendarz książkowy, układ dzienny, format A4
Druk w kolorze ciemnym zielonym na kremowym papierze; z kapitałką, z tasiemką, z wyciętymi registrami, z perforacją naroży; oprawa twarda z pianką, okleina  - kolor w odcieniach zieleni (Zamawiający dokona szczegółowego wyboru koloru/kolorów po otrzymaniu od Wykonawcy oferty kolorystycznej/wzornika z kolorami), blok szyty nićmi, planer roczny, planer miesięczny, skorowidz teleadresowy zintegrowany z blokiem, notatnik; wytłoczenia w kolorze złotym: na górze po środku "2026" – wysokość 1,5 cm, na dole logo UP – wysokość 4 cm, szerokość 8 cm.</t>
  </si>
  <si>
    <t>Kalendarz książkowy, układ dzienny, format A5
Druk w kolorze ciemnym zielonym na kremowym papierze; blok szyty nićmi; planer roczny, mapy Europy i Polski; z kapitałką, z tasiemką, z drukowanymi registrami, imitacja obszycia; oprawa twarda z pianką, okleina - kolor w odcieniach zieleni (Zamawiający dokona szczegółowego wyboru koloru/kolorów po otrzymaniu od Wykonawcy oferty kolorystycznej/wzornika z kolorami), blok szyty nićmi, planer roczny, planer miesięczny, skorowidz teleadresowy zintegrowany z blokiem, notatnik; wytłoczenia w kolorze złotym: na górze po środku "2026" – wysokość 1,5 cm, na dole logo UP – wysokość 3 cm, szerokość 6 cm.</t>
  </si>
  <si>
    <t>Kalendarz książkowy, układ tygodniowy, format A5
Druk w kolorze ciemnym zielonym na kremowym papierze; blok szyty nićmi; planer roczny, mapy Europy i Polski; z kapitałką, z tasiemką, z drukowanymi registrami, imitacja obszycia; oprawa twarda z pianką, okleina - kolor w odcieniach zieleni (Zamawiający dokona szczegółowego wyboru koloru/kolorów po otrzymaniu od Wykonawcy oferty kolorystycznej/wzornika z kolorami), blok szyty nićmi, planer roczny, planer miesięczny, skorowidz teleadresowy zintegrowany z blokiem, notatnik; wytłoczenia w kolorze złotym: na górze po środku "2026" – wysokość 1,5 cm, na dole logo UP – wysokość 3 cm, szerokość 6 cm.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</si>
</sst>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b/>
      <sz val="10.5"/>
      <name val="Arial Narrow"/>
      <family val="2"/>
      <charset val="238"/>
    </font>
    <font>
      <sz val="10.5"/>
      <name val="Arial Narrow"/>
      <family val="2"/>
      <charset val="238"/>
    </font>
    <font>
      <sz val="10.5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1" fillId="0" borderId="0" xfId="0" applyNumberFormat="1" applyFont="1" applyAlignment="1" applyProtection="1">
      <alignment horizontal="center" vertical="center"/>
      <protection hidden="1"/>
    </xf>
    <xf numFmtId="164" fontId="2" fillId="0" borderId="1" xfId="0" applyNumberFormat="1" applyFont="1" applyBorder="1" applyAlignment="1" applyProtection="1">
      <alignment horizontal="center" vertical="center" wrapText="1"/>
      <protection hidden="1"/>
    </xf>
    <xf numFmtId="164" fontId="4" fillId="0" borderId="0" xfId="0" applyNumberFormat="1" applyFont="1" applyAlignment="1" applyProtection="1">
      <alignment horizontal="center" vertical="center"/>
      <protection hidden="1"/>
    </xf>
    <xf numFmtId="49" fontId="3" fillId="0" borderId="1" xfId="0" applyNumberFormat="1" applyFont="1" applyBorder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left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9" fontId="1" fillId="0" borderId="0" xfId="0" applyNumberFormat="1" applyFont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49" fontId="2" fillId="0" borderId="1" xfId="0" applyNumberFormat="1" applyFont="1" applyBorder="1" applyAlignment="1" applyProtection="1">
      <alignment horizontal="center" vertical="center" wrapText="1"/>
      <protection hidden="1"/>
    </xf>
    <xf numFmtId="9" fontId="2" fillId="0" borderId="1" xfId="0" applyNumberFormat="1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164" fontId="3" fillId="0" borderId="1" xfId="0" applyNumberFormat="1" applyFont="1" applyBorder="1" applyAlignment="1" applyProtection="1">
      <alignment horizontal="center" vertical="center" wrapText="1"/>
      <protection hidden="1"/>
    </xf>
    <xf numFmtId="49" fontId="1" fillId="0" borderId="0" xfId="0" applyNumberFormat="1" applyFont="1" applyAlignment="1" applyProtection="1">
      <alignment horizontal="left" vertical="center"/>
      <protection hidden="1"/>
    </xf>
    <xf numFmtId="9" fontId="4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49" fontId="3" fillId="0" borderId="0" xfId="0" applyNumberFormat="1" applyFont="1" applyBorder="1" applyAlignment="1" applyProtection="1">
      <alignment horizontal="left" vertical="center" wrapText="1"/>
      <protection hidden="1"/>
    </xf>
    <xf numFmtId="49" fontId="3" fillId="0" borderId="0" xfId="0" applyNumberFormat="1" applyFont="1" applyBorder="1" applyAlignment="1" applyProtection="1">
      <alignment horizontal="center" vertical="center" wrapText="1"/>
      <protection hidden="1"/>
    </xf>
    <xf numFmtId="49" fontId="4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2" fontId="3" fillId="0" borderId="1" xfId="0" applyNumberFormat="1" applyFont="1" applyBorder="1" applyAlignment="1" applyProtection="1">
      <alignment horizontal="center" vertical="center" wrapText="1"/>
      <protection locked="0" hidden="1"/>
    </xf>
    <xf numFmtId="2" fontId="2" fillId="0" borderId="2" xfId="0" applyNumberFormat="1" applyFont="1" applyBorder="1" applyAlignment="1" applyProtection="1">
      <alignment horizontal="center" vertical="center" wrapText="1"/>
      <protection locked="0" hidden="1"/>
    </xf>
    <xf numFmtId="1" fontId="3" fillId="0" borderId="1" xfId="0" applyNumberFormat="1" applyFont="1" applyBorder="1" applyAlignment="1" applyProtection="1">
      <alignment horizontal="center" vertical="center" wrapText="1"/>
      <protection locked="0" hidden="1"/>
    </xf>
    <xf numFmtId="164" fontId="2" fillId="0" borderId="0" xfId="0" applyNumberFormat="1" applyFont="1" applyBorder="1" applyAlignment="1" applyProtection="1">
      <alignment horizontal="center" vertical="center" wrapText="1"/>
      <protection hidden="1"/>
    </xf>
    <xf numFmtId="164" fontId="2" fillId="0" borderId="3" xfId="0" applyNumberFormat="1" applyFont="1" applyBorder="1" applyAlignment="1" applyProtection="1">
      <alignment horizontal="center" vertical="center" wrapText="1"/>
      <protection hidden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"/>
  <sheetViews>
    <sheetView tabSelected="1" zoomScale="115" zoomScaleNormal="115" workbookViewId="0">
      <selection activeCell="E3" sqref="E3"/>
    </sheetView>
  </sheetViews>
  <sheetFormatPr defaultRowHeight="14.25" x14ac:dyDescent="0.25"/>
  <cols>
    <col min="1" max="1" width="4" style="16" customWidth="1"/>
    <col min="2" max="2" width="83.7109375" style="19" customWidth="1"/>
    <col min="3" max="3" width="6" style="16" customWidth="1"/>
    <col min="4" max="4" width="6.85546875" style="16" customWidth="1"/>
    <col min="5" max="5" width="10.42578125" style="3" customWidth="1"/>
    <col min="6" max="6" width="12.28515625" style="3" customWidth="1"/>
    <col min="7" max="7" width="6.85546875" style="15" customWidth="1"/>
    <col min="8" max="8" width="12.28515625" style="3" customWidth="1"/>
    <col min="9" max="9" width="11.140625" style="16" hidden="1" customWidth="1"/>
    <col min="10" max="16384" width="9.140625" style="16"/>
  </cols>
  <sheetData>
    <row r="1" spans="1:9" s="7" customFormat="1" ht="33" customHeight="1" x14ac:dyDescent="0.25">
      <c r="A1" s="5" t="s">
        <v>16</v>
      </c>
      <c r="B1" s="6"/>
      <c r="E1" s="1"/>
      <c r="F1" s="1"/>
      <c r="G1" s="8"/>
      <c r="H1" s="1"/>
    </row>
    <row r="2" spans="1:9" s="7" customFormat="1" ht="40.5" x14ac:dyDescent="0.25">
      <c r="A2" s="9" t="s">
        <v>0</v>
      </c>
      <c r="B2" s="10" t="s">
        <v>1</v>
      </c>
      <c r="C2" s="9" t="s">
        <v>2</v>
      </c>
      <c r="D2" s="9" t="s">
        <v>3</v>
      </c>
      <c r="E2" s="2" t="s">
        <v>6</v>
      </c>
      <c r="F2" s="2" t="s">
        <v>7</v>
      </c>
      <c r="G2" s="11" t="s">
        <v>15</v>
      </c>
      <c r="H2" s="2" t="s">
        <v>8</v>
      </c>
      <c r="I2" s="2" t="s">
        <v>9</v>
      </c>
    </row>
    <row r="3" spans="1:9" ht="99" customHeight="1" x14ac:dyDescent="0.25">
      <c r="A3" s="12">
        <v>1</v>
      </c>
      <c r="B3" s="4" t="s">
        <v>17</v>
      </c>
      <c r="C3" s="12" t="s">
        <v>4</v>
      </c>
      <c r="D3" s="12">
        <v>15</v>
      </c>
      <c r="E3" s="21"/>
      <c r="F3" s="21" t="str">
        <f t="shared" ref="F3:F8" si="0">IF((D3*E3)=0,"",D3*E3)</f>
        <v/>
      </c>
      <c r="G3" s="23"/>
      <c r="H3" s="21" t="str">
        <f t="shared" ref="H3:H8" si="1">IF(F3="",F3,ROUND(F3*(G3+1),2))</f>
        <v/>
      </c>
      <c r="I3" s="13"/>
    </row>
    <row r="4" spans="1:9" ht="100.5" customHeight="1" x14ac:dyDescent="0.25">
      <c r="A4" s="12">
        <v>2</v>
      </c>
      <c r="B4" s="4" t="s">
        <v>18</v>
      </c>
      <c r="C4" s="12" t="s">
        <v>4</v>
      </c>
      <c r="D4" s="12">
        <v>200</v>
      </c>
      <c r="E4" s="21"/>
      <c r="F4" s="21" t="str">
        <f t="shared" si="0"/>
        <v/>
      </c>
      <c r="G4" s="23"/>
      <c r="H4" s="21" t="str">
        <f t="shared" si="1"/>
        <v/>
      </c>
      <c r="I4" s="13"/>
    </row>
    <row r="5" spans="1:9" ht="101.25" customHeight="1" x14ac:dyDescent="0.25">
      <c r="A5" s="12">
        <v>3</v>
      </c>
      <c r="B5" s="4" t="s">
        <v>19</v>
      </c>
      <c r="C5" s="12" t="s">
        <v>4</v>
      </c>
      <c r="D5" s="12">
        <v>420</v>
      </c>
      <c r="E5" s="21"/>
      <c r="F5" s="21" t="str">
        <f t="shared" si="0"/>
        <v/>
      </c>
      <c r="G5" s="23"/>
      <c r="H5" s="21" t="str">
        <f t="shared" si="1"/>
        <v/>
      </c>
      <c r="I5" s="13"/>
    </row>
    <row r="6" spans="1:9" ht="128.25" customHeight="1" x14ac:dyDescent="0.25">
      <c r="A6" s="12">
        <v>4</v>
      </c>
      <c r="B6" s="4" t="s">
        <v>12</v>
      </c>
      <c r="C6" s="12" t="s">
        <v>4</v>
      </c>
      <c r="D6" s="12">
        <v>850</v>
      </c>
      <c r="E6" s="21"/>
      <c r="F6" s="21" t="str">
        <f t="shared" si="0"/>
        <v/>
      </c>
      <c r="G6" s="23"/>
      <c r="H6" s="21" t="str">
        <f t="shared" si="1"/>
        <v/>
      </c>
      <c r="I6" s="13"/>
    </row>
    <row r="7" spans="1:9" s="20" customFormat="1" ht="144" customHeight="1" x14ac:dyDescent="0.25">
      <c r="A7" s="12">
        <v>5</v>
      </c>
      <c r="B7" s="4" t="s">
        <v>13</v>
      </c>
      <c r="C7" s="12" t="s">
        <v>4</v>
      </c>
      <c r="D7" s="12">
        <v>350</v>
      </c>
      <c r="E7" s="21"/>
      <c r="F7" s="21" t="str">
        <f t="shared" si="0"/>
        <v/>
      </c>
      <c r="G7" s="23"/>
      <c r="H7" s="21" t="str">
        <f t="shared" si="1"/>
        <v/>
      </c>
      <c r="I7" s="13"/>
    </row>
    <row r="8" spans="1:9" ht="99" customHeight="1" x14ac:dyDescent="0.25">
      <c r="A8" s="12">
        <v>6</v>
      </c>
      <c r="B8" s="4" t="s">
        <v>14</v>
      </c>
      <c r="C8" s="12" t="s">
        <v>4</v>
      </c>
      <c r="D8" s="12">
        <v>350</v>
      </c>
      <c r="E8" s="21"/>
      <c r="F8" s="21" t="str">
        <f t="shared" si="0"/>
        <v/>
      </c>
      <c r="G8" s="23"/>
      <c r="H8" s="21" t="str">
        <f t="shared" si="1"/>
        <v/>
      </c>
      <c r="I8" s="13"/>
    </row>
    <row r="9" spans="1:9" s="7" customFormat="1" x14ac:dyDescent="0.25">
      <c r="B9" s="14"/>
      <c r="C9" s="24" t="s">
        <v>5</v>
      </c>
      <c r="D9" s="24"/>
      <c r="E9" s="25"/>
      <c r="F9" s="22" t="str">
        <f>IF(SUM(F3:F8)=0,"",SUM(F3:F8))</f>
        <v/>
      </c>
      <c r="G9" s="15"/>
      <c r="H9" s="22" t="str">
        <f>IF(SUM(H3:H8)=0,"",SUM(H3:H8))</f>
        <v/>
      </c>
      <c r="I9" s="2" t="e">
        <f>SUM(#REF!)</f>
        <v>#REF!</v>
      </c>
    </row>
    <row r="10" spans="1:9" x14ac:dyDescent="0.25">
      <c r="B10" s="17" t="s">
        <v>10</v>
      </c>
    </row>
    <row r="11" spans="1:9" ht="40.5" x14ac:dyDescent="0.25">
      <c r="B11" s="17" t="s">
        <v>11</v>
      </c>
    </row>
    <row r="12" spans="1:9" x14ac:dyDescent="0.25">
      <c r="B12" s="18"/>
    </row>
  </sheetData>
  <sheetProtection algorithmName="SHA-512" hashValue="tLiyiDZgXKpNLC2tEBwHXR0t3ynDJ/EwEhCLu4Z8M+FeYmE4X/5HEnsac1GscFeMSJr5x5TneB8BDJpie7gJMw==" saltValue="dtD36jGQVWxuewECfNQEiQ==" spinCount="100000" sheet="1" formatColumns="0" selectLockedCells="1"/>
  <mergeCells count="1">
    <mergeCell ref="C9:E9"/>
  </mergeCells>
  <dataValidations count="2">
    <dataValidation type="decimal" operator="greaterThanOrEqual" allowBlank="1" showInputMessage="1" showErrorMessage="1" prompt="cena z dwoma miejscami po przecinku, bez symbolu waluty &quot;zł&quot;" sqref="E3:E8" xr:uid="{00000000-0002-0000-0000-000000000000}">
      <formula1>0.01</formula1>
    </dataValidation>
    <dataValidation type="whole" allowBlank="1" showInputMessage="1" showErrorMessage="1" prompt="liczba całkowita bez symbolu &quot;%&quot;" sqref="G3:G8" xr:uid="{063F1B7D-47AF-41FC-8E24-B2159F6D48EB}">
      <formula1>0</formula1>
      <formula2>23</formula2>
    </dataValidation>
  </dataValidations>
  <pageMargins left="0.25" right="0.25" top="0.75" bottom="0.75" header="0.3" footer="0.3"/>
  <pageSetup paperSize="9" scale="6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Damian</cp:lastModifiedBy>
  <cp:lastPrinted>2025-10-21T07:00:07Z</cp:lastPrinted>
  <dcterms:created xsi:type="dcterms:W3CDTF">2022-04-14T07:35:22Z</dcterms:created>
  <dcterms:modified xsi:type="dcterms:W3CDTF">2025-10-21T11:12:44Z</dcterms:modified>
</cp:coreProperties>
</file>