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nuta Sawa\Desktop\Senat maj 2025\doskonalenie bezpieczeństwo i certyfikacja żywności\"/>
    </mc:Choice>
  </mc:AlternateContent>
  <xr:revisionPtr revIDLastSave="0" documentId="13_ncr:1_{0A191F63-C02C-45CB-A30A-393D26600A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ia niestacjonarne I stopnia" sheetId="1" r:id="rId1"/>
  </sheets>
  <definedNames>
    <definedName name="_xlnm._FilterDatabase" localSheetId="0" hidden="1">'studia niestacjonarne I stopnia'!$A$4:$AE$74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1T8wkpTwvOH3jkBhfu7ETCKHEMaMXWgL2/PlXcxzuu8="/>
    </ext>
  </extLst>
</workbook>
</file>

<file path=xl/calcChain.xml><?xml version="1.0" encoding="utf-8"?>
<calcChain xmlns="http://schemas.openxmlformats.org/spreadsheetml/2006/main">
  <c r="C85" i="1" l="1"/>
  <c r="C73" i="1"/>
  <c r="C64" i="1"/>
  <c r="C54" i="1"/>
  <c r="C45" i="1"/>
  <c r="C34" i="1"/>
  <c r="C24" i="1"/>
  <c r="C13" i="1"/>
  <c r="C87" i="1" l="1"/>
  <c r="Y89" i="1" s="1"/>
  <c r="AA87" i="1"/>
  <c r="Z87" i="1"/>
  <c r="AB87" i="1"/>
  <c r="AC74" i="1"/>
  <c r="AC73" i="1"/>
  <c r="AC65" i="1"/>
  <c r="AC64" i="1"/>
  <c r="AC55" i="1"/>
  <c r="AC54" i="1"/>
  <c r="AC46" i="1"/>
  <c r="AC45" i="1"/>
  <c r="AC35" i="1"/>
  <c r="AC34" i="1"/>
  <c r="AC25" i="1"/>
  <c r="AC24" i="1"/>
  <c r="AC14" i="1"/>
  <c r="AC13" i="1"/>
  <c r="D54" i="1"/>
  <c r="K36" i="1"/>
  <c r="H34" i="1" l="1"/>
  <c r="I34" i="1"/>
  <c r="D34" i="1"/>
  <c r="F45" i="1"/>
  <c r="G45" i="1"/>
  <c r="H45" i="1"/>
  <c r="I45" i="1"/>
  <c r="F34" i="1"/>
  <c r="G34" i="1"/>
  <c r="K84" i="1"/>
  <c r="K83" i="1"/>
  <c r="K75" i="1"/>
  <c r="F92" i="1"/>
  <c r="G92" i="1"/>
  <c r="H92" i="1"/>
  <c r="F91" i="1"/>
  <c r="G91" i="1"/>
  <c r="H91" i="1"/>
  <c r="H90" i="1"/>
  <c r="F89" i="1"/>
  <c r="D85" i="1"/>
  <c r="D24" i="1"/>
  <c r="D13" i="1"/>
  <c r="J76" i="1"/>
  <c r="J77" i="1"/>
  <c r="J78" i="1"/>
  <c r="J79" i="1"/>
  <c r="J80" i="1"/>
  <c r="J81" i="1"/>
  <c r="J82" i="1"/>
  <c r="J83" i="1"/>
  <c r="J84" i="1"/>
  <c r="J75" i="1"/>
  <c r="J67" i="1"/>
  <c r="J68" i="1"/>
  <c r="J69" i="1"/>
  <c r="J70" i="1"/>
  <c r="J71" i="1"/>
  <c r="J72" i="1"/>
  <c r="J66" i="1"/>
  <c r="J57" i="1"/>
  <c r="J58" i="1"/>
  <c r="J59" i="1"/>
  <c r="J60" i="1"/>
  <c r="J61" i="1"/>
  <c r="J62" i="1"/>
  <c r="J63" i="1"/>
  <c r="J56" i="1"/>
  <c r="J47" i="1"/>
  <c r="J48" i="1"/>
  <c r="J49" i="1"/>
  <c r="J50" i="1"/>
  <c r="J51" i="1"/>
  <c r="J52" i="1"/>
  <c r="J53" i="1"/>
  <c r="J37" i="1"/>
  <c r="J38" i="1"/>
  <c r="J39" i="1"/>
  <c r="J40" i="1"/>
  <c r="J41" i="1"/>
  <c r="J43" i="1"/>
  <c r="J44" i="1"/>
  <c r="J36" i="1"/>
  <c r="J27" i="1"/>
  <c r="J28" i="1"/>
  <c r="J29" i="1"/>
  <c r="J30" i="1"/>
  <c r="J31" i="1"/>
  <c r="J32" i="1"/>
  <c r="J33" i="1"/>
  <c r="J42" i="1"/>
  <c r="J26" i="1"/>
  <c r="K76" i="1"/>
  <c r="K77" i="1"/>
  <c r="K78" i="1"/>
  <c r="K79" i="1"/>
  <c r="K80" i="1"/>
  <c r="K81" i="1"/>
  <c r="K82" i="1"/>
  <c r="K67" i="1"/>
  <c r="K68" i="1"/>
  <c r="K69" i="1"/>
  <c r="K70" i="1"/>
  <c r="K71" i="1"/>
  <c r="K72" i="1"/>
  <c r="K66" i="1"/>
  <c r="K57" i="1"/>
  <c r="K58" i="1"/>
  <c r="K59" i="1"/>
  <c r="K60" i="1"/>
  <c r="K61" i="1"/>
  <c r="K62" i="1"/>
  <c r="K63" i="1"/>
  <c r="K56" i="1"/>
  <c r="K48" i="1"/>
  <c r="K49" i="1"/>
  <c r="K50" i="1"/>
  <c r="K51" i="1"/>
  <c r="K52" i="1"/>
  <c r="K53" i="1"/>
  <c r="K47" i="1"/>
  <c r="K37" i="1"/>
  <c r="K38" i="1"/>
  <c r="K39" i="1"/>
  <c r="K40" i="1"/>
  <c r="K41" i="1"/>
  <c r="K43" i="1"/>
  <c r="K44" i="1"/>
  <c r="K27" i="1"/>
  <c r="K28" i="1"/>
  <c r="K29" i="1"/>
  <c r="K30" i="1"/>
  <c r="K31" i="1"/>
  <c r="K32" i="1"/>
  <c r="K33" i="1"/>
  <c r="K42" i="1"/>
  <c r="K26" i="1"/>
  <c r="K23" i="1"/>
  <c r="K16" i="1"/>
  <c r="K17" i="1"/>
  <c r="K18" i="1"/>
  <c r="K19" i="1"/>
  <c r="K20" i="1"/>
  <c r="K21" i="1"/>
  <c r="K22" i="1"/>
  <c r="K15" i="1"/>
  <c r="J16" i="1"/>
  <c r="J17" i="1"/>
  <c r="J18" i="1"/>
  <c r="J19" i="1"/>
  <c r="J20" i="1"/>
  <c r="J21" i="1"/>
  <c r="J22" i="1"/>
  <c r="J23" i="1"/>
  <c r="J15" i="1"/>
  <c r="K7" i="1"/>
  <c r="K8" i="1"/>
  <c r="K9" i="1"/>
  <c r="K10" i="1"/>
  <c r="K11" i="1"/>
  <c r="K12" i="1"/>
  <c r="K6" i="1"/>
  <c r="J7" i="1"/>
  <c r="J8" i="1"/>
  <c r="J9" i="1"/>
  <c r="J10" i="1"/>
  <c r="J11" i="1"/>
  <c r="J12" i="1"/>
  <c r="J6" i="1"/>
  <c r="H13" i="1"/>
  <c r="C89" i="1"/>
  <c r="C90" i="1"/>
  <c r="C91" i="1"/>
  <c r="D73" i="1"/>
  <c r="D64" i="1"/>
  <c r="D45" i="1"/>
  <c r="G54" i="1"/>
  <c r="F64" i="1"/>
  <c r="C92" i="1"/>
  <c r="I85" i="1"/>
  <c r="H85" i="1"/>
  <c r="G85" i="1"/>
  <c r="F85" i="1"/>
  <c r="E84" i="1"/>
  <c r="Y84" i="1" s="1"/>
  <c r="AC84" i="1" s="1"/>
  <c r="AD84" i="1" s="1"/>
  <c r="AE84" i="1" s="1"/>
  <c r="E83" i="1"/>
  <c r="Y83" i="1" s="1"/>
  <c r="AC83" i="1" s="1"/>
  <c r="E82" i="1"/>
  <c r="Y82" i="1" s="1"/>
  <c r="AC82" i="1" s="1"/>
  <c r="E81" i="1"/>
  <c r="Y81" i="1" s="1"/>
  <c r="AC81" i="1" s="1"/>
  <c r="AD81" i="1" s="1"/>
  <c r="AE81" i="1" s="1"/>
  <c r="E80" i="1"/>
  <c r="Y80" i="1" s="1"/>
  <c r="AC80" i="1" s="1"/>
  <c r="E79" i="1"/>
  <c r="Y79" i="1" s="1"/>
  <c r="AC79" i="1" s="1"/>
  <c r="E78" i="1"/>
  <c r="Y78" i="1" s="1"/>
  <c r="AC78" i="1" s="1"/>
  <c r="AD78" i="1" s="1"/>
  <c r="AE78" i="1" s="1"/>
  <c r="E77" i="1"/>
  <c r="Y77" i="1" s="1"/>
  <c r="AC77" i="1" s="1"/>
  <c r="E76" i="1"/>
  <c r="Y76" i="1" s="1"/>
  <c r="AC76" i="1" s="1"/>
  <c r="AD76" i="1" s="1"/>
  <c r="AE76" i="1" s="1"/>
  <c r="E75" i="1"/>
  <c r="Y75" i="1" s="1"/>
  <c r="AC75" i="1" s="1"/>
  <c r="I73" i="1"/>
  <c r="H73" i="1"/>
  <c r="G73" i="1"/>
  <c r="F73" i="1"/>
  <c r="E72" i="1"/>
  <c r="Y72" i="1" s="1"/>
  <c r="AC72" i="1" s="1"/>
  <c r="AD72" i="1" s="1"/>
  <c r="AE72" i="1" s="1"/>
  <c r="E71" i="1"/>
  <c r="Y71" i="1" s="1"/>
  <c r="AC71" i="1" s="1"/>
  <c r="AD71" i="1" s="1"/>
  <c r="AE71" i="1" s="1"/>
  <c r="E70" i="1"/>
  <c r="Y70" i="1" s="1"/>
  <c r="AC70" i="1" s="1"/>
  <c r="AD70" i="1" s="1"/>
  <c r="AE70" i="1" s="1"/>
  <c r="E69" i="1"/>
  <c r="Y69" i="1" s="1"/>
  <c r="AC69" i="1" s="1"/>
  <c r="E68" i="1"/>
  <c r="Y68" i="1" s="1"/>
  <c r="AC68" i="1" s="1"/>
  <c r="AD68" i="1" s="1"/>
  <c r="AE68" i="1" s="1"/>
  <c r="E67" i="1"/>
  <c r="Y67" i="1" s="1"/>
  <c r="AC67" i="1" s="1"/>
  <c r="AD67" i="1" s="1"/>
  <c r="AE67" i="1" s="1"/>
  <c r="E66" i="1"/>
  <c r="Y66" i="1" s="1"/>
  <c r="AC66" i="1" s="1"/>
  <c r="AD66" i="1" s="1"/>
  <c r="AE66" i="1" s="1"/>
  <c r="I64" i="1"/>
  <c r="H64" i="1"/>
  <c r="G64" i="1"/>
  <c r="E63" i="1"/>
  <c r="Y63" i="1" s="1"/>
  <c r="AC63" i="1" s="1"/>
  <c r="E62" i="1"/>
  <c r="Y62" i="1" s="1"/>
  <c r="AC62" i="1" s="1"/>
  <c r="E61" i="1"/>
  <c r="Y61" i="1" s="1"/>
  <c r="AC61" i="1" s="1"/>
  <c r="E60" i="1"/>
  <c r="Y60" i="1" s="1"/>
  <c r="AC60" i="1" s="1"/>
  <c r="E59" i="1"/>
  <c r="Y59" i="1" s="1"/>
  <c r="AC59" i="1" s="1"/>
  <c r="AD59" i="1" s="1"/>
  <c r="AE59" i="1" s="1"/>
  <c r="E58" i="1"/>
  <c r="Y58" i="1" s="1"/>
  <c r="AC58" i="1" s="1"/>
  <c r="AD58" i="1" s="1"/>
  <c r="AE58" i="1" s="1"/>
  <c r="E57" i="1"/>
  <c r="Y57" i="1" s="1"/>
  <c r="AC57" i="1" s="1"/>
  <c r="AD57" i="1" s="1"/>
  <c r="AE57" i="1" s="1"/>
  <c r="E56" i="1"/>
  <c r="Y56" i="1" s="1"/>
  <c r="AC56" i="1" s="1"/>
  <c r="AD56" i="1" s="1"/>
  <c r="AE56" i="1" s="1"/>
  <c r="I54" i="1"/>
  <c r="H54" i="1"/>
  <c r="F54" i="1"/>
  <c r="E53" i="1"/>
  <c r="Y53" i="1" s="1"/>
  <c r="AC53" i="1" s="1"/>
  <c r="AD53" i="1" s="1"/>
  <c r="AE53" i="1" s="1"/>
  <c r="E52" i="1"/>
  <c r="Y52" i="1" s="1"/>
  <c r="AC52" i="1" s="1"/>
  <c r="AD52" i="1" s="1"/>
  <c r="AE52" i="1" s="1"/>
  <c r="E51" i="1"/>
  <c r="Y51" i="1" s="1"/>
  <c r="AC51" i="1" s="1"/>
  <c r="E50" i="1"/>
  <c r="Y50" i="1" s="1"/>
  <c r="AC50" i="1" s="1"/>
  <c r="AD50" i="1" s="1"/>
  <c r="AE50" i="1" s="1"/>
  <c r="E49" i="1"/>
  <c r="Y49" i="1" s="1"/>
  <c r="AC49" i="1" s="1"/>
  <c r="AD49" i="1" s="1"/>
  <c r="AE49" i="1" s="1"/>
  <c r="E48" i="1"/>
  <c r="Y48" i="1" s="1"/>
  <c r="AC48" i="1" s="1"/>
  <c r="AD48" i="1" s="1"/>
  <c r="AE48" i="1" s="1"/>
  <c r="E47" i="1"/>
  <c r="Y47" i="1" s="1"/>
  <c r="AC47" i="1" s="1"/>
  <c r="AD47" i="1" s="1"/>
  <c r="AE47" i="1" s="1"/>
  <c r="E44" i="1"/>
  <c r="Y44" i="1" s="1"/>
  <c r="AC44" i="1" s="1"/>
  <c r="AD44" i="1" s="1"/>
  <c r="AE44" i="1" s="1"/>
  <c r="E43" i="1"/>
  <c r="Y43" i="1" s="1"/>
  <c r="AC43" i="1" s="1"/>
  <c r="AD43" i="1" s="1"/>
  <c r="AE43" i="1" s="1"/>
  <c r="E41" i="1"/>
  <c r="Y41" i="1" s="1"/>
  <c r="AC41" i="1" s="1"/>
  <c r="E40" i="1"/>
  <c r="Y40" i="1" s="1"/>
  <c r="AC40" i="1" s="1"/>
  <c r="AD40" i="1" s="1"/>
  <c r="AE40" i="1" s="1"/>
  <c r="E39" i="1"/>
  <c r="Y39" i="1" s="1"/>
  <c r="AC39" i="1" s="1"/>
  <c r="AD39" i="1" s="1"/>
  <c r="AE39" i="1" s="1"/>
  <c r="E38" i="1"/>
  <c r="Y38" i="1" s="1"/>
  <c r="AC38" i="1" s="1"/>
  <c r="E37" i="1"/>
  <c r="Y37" i="1" s="1"/>
  <c r="AC37" i="1" s="1"/>
  <c r="E36" i="1"/>
  <c r="Y36" i="1" s="1"/>
  <c r="AC36" i="1" s="1"/>
  <c r="E42" i="1"/>
  <c r="Y42" i="1" s="1"/>
  <c r="AC42" i="1" s="1"/>
  <c r="E33" i="1"/>
  <c r="Y33" i="1" s="1"/>
  <c r="AC33" i="1" s="1"/>
  <c r="AD33" i="1" s="1"/>
  <c r="AE33" i="1" s="1"/>
  <c r="E32" i="1"/>
  <c r="Y32" i="1" s="1"/>
  <c r="AC32" i="1" s="1"/>
  <c r="E31" i="1"/>
  <c r="Y31" i="1" s="1"/>
  <c r="AC31" i="1" s="1"/>
  <c r="AD31" i="1" s="1"/>
  <c r="AE31" i="1" s="1"/>
  <c r="E30" i="1"/>
  <c r="Y30" i="1" s="1"/>
  <c r="AC30" i="1" s="1"/>
  <c r="AD30" i="1" s="1"/>
  <c r="AE30" i="1" s="1"/>
  <c r="E29" i="1"/>
  <c r="Y29" i="1" s="1"/>
  <c r="AC29" i="1" s="1"/>
  <c r="AD29" i="1" s="1"/>
  <c r="AE29" i="1" s="1"/>
  <c r="E28" i="1"/>
  <c r="Y28" i="1" s="1"/>
  <c r="AC28" i="1" s="1"/>
  <c r="E27" i="1"/>
  <c r="Y27" i="1" s="1"/>
  <c r="AC27" i="1" s="1"/>
  <c r="AD27" i="1" s="1"/>
  <c r="AE27" i="1" s="1"/>
  <c r="E26" i="1"/>
  <c r="Y26" i="1" s="1"/>
  <c r="AC26" i="1" s="1"/>
  <c r="I24" i="1"/>
  <c r="H24" i="1"/>
  <c r="G24" i="1"/>
  <c r="F24" i="1"/>
  <c r="E23" i="1"/>
  <c r="Y23" i="1" s="1"/>
  <c r="AC23" i="1" s="1"/>
  <c r="AD23" i="1" s="1"/>
  <c r="AE23" i="1" s="1"/>
  <c r="E22" i="1"/>
  <c r="Y22" i="1" s="1"/>
  <c r="AC22" i="1" s="1"/>
  <c r="E21" i="1"/>
  <c r="Y21" i="1" s="1"/>
  <c r="AC21" i="1" s="1"/>
  <c r="AD21" i="1" s="1"/>
  <c r="AE21" i="1" s="1"/>
  <c r="E20" i="1"/>
  <c r="Y20" i="1" s="1"/>
  <c r="AC20" i="1" s="1"/>
  <c r="E19" i="1"/>
  <c r="Y19" i="1" s="1"/>
  <c r="AC19" i="1" s="1"/>
  <c r="E18" i="1"/>
  <c r="E17" i="1"/>
  <c r="Y17" i="1" s="1"/>
  <c r="AC17" i="1" s="1"/>
  <c r="AD17" i="1" s="1"/>
  <c r="AE17" i="1" s="1"/>
  <c r="E16" i="1"/>
  <c r="Y16" i="1" s="1"/>
  <c r="AC16" i="1" s="1"/>
  <c r="AD16" i="1" s="1"/>
  <c r="AE16" i="1" s="1"/>
  <c r="E15" i="1"/>
  <c r="Y15" i="1" s="1"/>
  <c r="AC15" i="1" s="1"/>
  <c r="I13" i="1"/>
  <c r="G13" i="1"/>
  <c r="F13" i="1"/>
  <c r="E12" i="1"/>
  <c r="Y12" i="1" s="1"/>
  <c r="AC12" i="1" s="1"/>
  <c r="AD12" i="1" s="1"/>
  <c r="AE12" i="1" s="1"/>
  <c r="E11" i="1"/>
  <c r="Y11" i="1" s="1"/>
  <c r="AC11" i="1" s="1"/>
  <c r="AD11" i="1" s="1"/>
  <c r="AE11" i="1" s="1"/>
  <c r="E10" i="1"/>
  <c r="Y10" i="1" s="1"/>
  <c r="AC10" i="1" s="1"/>
  <c r="AD10" i="1" s="1"/>
  <c r="AE10" i="1" s="1"/>
  <c r="E9" i="1"/>
  <c r="Y9" i="1" s="1"/>
  <c r="AC9" i="1" s="1"/>
  <c r="AD9" i="1" s="1"/>
  <c r="AE9" i="1" s="1"/>
  <c r="E8" i="1"/>
  <c r="Y8" i="1" s="1"/>
  <c r="AC8" i="1" s="1"/>
  <c r="AD8" i="1" s="1"/>
  <c r="AE8" i="1" s="1"/>
  <c r="E7" i="1"/>
  <c r="Y7" i="1" s="1"/>
  <c r="AC7" i="1" s="1"/>
  <c r="E6" i="1"/>
  <c r="Y6" i="1" s="1"/>
  <c r="K45" i="1" l="1"/>
  <c r="AD61" i="1"/>
  <c r="AE61" i="1" s="1"/>
  <c r="AD79" i="1"/>
  <c r="AE79" i="1" s="1"/>
  <c r="E90" i="1"/>
  <c r="Y18" i="1"/>
  <c r="AC18" i="1" s="1"/>
  <c r="AD32" i="1"/>
  <c r="AE32" i="1" s="1"/>
  <c r="AD41" i="1"/>
  <c r="AE41" i="1" s="1"/>
  <c r="AD80" i="1"/>
  <c r="AE80" i="1" s="1"/>
  <c r="AD60" i="1"/>
  <c r="AE60" i="1" s="1"/>
  <c r="AD26" i="1"/>
  <c r="AE26" i="1" s="1"/>
  <c r="AD20" i="1"/>
  <c r="AE20" i="1"/>
  <c r="AD82" i="1"/>
  <c r="AE82" i="1" s="1"/>
  <c r="AC6" i="1"/>
  <c r="AD36" i="1"/>
  <c r="AE36" i="1" s="1"/>
  <c r="AD62" i="1"/>
  <c r="AE62" i="1" s="1"/>
  <c r="AD75" i="1"/>
  <c r="AE75" i="1" s="1"/>
  <c r="AD69" i="1"/>
  <c r="AE69" i="1" s="1"/>
  <c r="AD83" i="1"/>
  <c r="AE83" i="1" s="1"/>
  <c r="K34" i="1"/>
  <c r="AD7" i="1"/>
  <c r="AE7" i="1"/>
  <c r="AD22" i="1"/>
  <c r="AE22" i="1" s="1"/>
  <c r="AD28" i="1"/>
  <c r="AE28" i="1" s="1"/>
  <c r="AD37" i="1"/>
  <c r="AE37" i="1" s="1"/>
  <c r="AD63" i="1"/>
  <c r="AE63" i="1" s="1"/>
  <c r="AD38" i="1"/>
  <c r="AE38" i="1" s="1"/>
  <c r="AD19" i="1"/>
  <c r="AE19" i="1" s="1"/>
  <c r="AD42" i="1"/>
  <c r="AE42" i="1" s="1"/>
  <c r="AD15" i="1"/>
  <c r="AE15" i="1" s="1"/>
  <c r="AD77" i="1"/>
  <c r="AE77" i="1"/>
  <c r="AD51" i="1"/>
  <c r="AE51" i="1" s="1"/>
  <c r="C86" i="1"/>
  <c r="J34" i="1"/>
  <c r="J45" i="1"/>
  <c r="E34" i="1"/>
  <c r="E64" i="1"/>
  <c r="E92" i="1"/>
  <c r="E89" i="1"/>
  <c r="E91" i="1"/>
  <c r="F86" i="1"/>
  <c r="H86" i="1"/>
  <c r="I86" i="1"/>
  <c r="D86" i="1"/>
  <c r="E73" i="1"/>
  <c r="G86" i="1"/>
  <c r="J24" i="1"/>
  <c r="J54" i="1"/>
  <c r="J13" i="1"/>
  <c r="E54" i="1"/>
  <c r="J64" i="1"/>
  <c r="K54" i="1"/>
  <c r="J73" i="1"/>
  <c r="K73" i="1"/>
  <c r="K64" i="1"/>
  <c r="E45" i="1"/>
  <c r="E85" i="1"/>
  <c r="K85" i="1"/>
  <c r="J85" i="1"/>
  <c r="K24" i="1"/>
  <c r="E24" i="1"/>
  <c r="K13" i="1"/>
  <c r="E13" i="1"/>
  <c r="AD6" i="1" l="1"/>
  <c r="AE6" i="1" s="1"/>
  <c r="AD18" i="1"/>
  <c r="AE18" i="1" s="1"/>
  <c r="Y87" i="1"/>
  <c r="Z89" i="1" s="1"/>
  <c r="Z88" i="1" s="1"/>
  <c r="AC87" i="1"/>
  <c r="E86" i="1"/>
  <c r="E87" i="1"/>
  <c r="I87" i="1"/>
  <c r="H87" i="1"/>
  <c r="H88" i="1" s="1"/>
  <c r="F87" i="1"/>
  <c r="G87" i="1"/>
  <c r="AD87" i="1" l="1"/>
  <c r="AE87" i="1"/>
  <c r="C93" i="1"/>
  <c r="G88" i="1"/>
  <c r="F88" i="1"/>
  <c r="D87" i="1"/>
</calcChain>
</file>

<file path=xl/sharedStrings.xml><?xml version="1.0" encoding="utf-8"?>
<sst xmlns="http://schemas.openxmlformats.org/spreadsheetml/2006/main" count="175" uniqueCount="105">
  <si>
    <t xml:space="preserve">WYDZIAŁ Nauk o Zwierzętach i Biogospodarki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</si>
  <si>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</si>
  <si>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</si>
  <si>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</si>
  <si>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</si>
  <si>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</si>
  <si>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</si>
  <si>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</si>
  <si>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</si>
  <si>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</si>
  <si>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</si>
  <si>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Język obcy 1</t>
  </si>
  <si>
    <t>z</t>
  </si>
  <si>
    <t>e</t>
  </si>
  <si>
    <t>Podstawy produkcji roślinnej</t>
  </si>
  <si>
    <t>Mikrobiologia ogólna</t>
  </si>
  <si>
    <t>Pierwsza pomoc przedmedyczna</t>
  </si>
  <si>
    <t xml:space="preserve">Σ   </t>
  </si>
  <si>
    <t>Język obcy 2</t>
  </si>
  <si>
    <t>Ochrona własności intelektualnej - przedmiot z dziedziny nauk humanistycznych / społecznych</t>
  </si>
  <si>
    <t>BHP i ergonomia</t>
  </si>
  <si>
    <t>Technologie informacyjne</t>
  </si>
  <si>
    <t>Chemia żywności</t>
  </si>
  <si>
    <t>Podstawy produkcji zwierzęcej</t>
  </si>
  <si>
    <t>Podstawy produkcji w akwakulturze</t>
  </si>
  <si>
    <t>Ekologia i ochrona środowiska</t>
  </si>
  <si>
    <t>Bioasekuracja w produkcji zwierzęcej</t>
  </si>
  <si>
    <t>Język obcy 3</t>
  </si>
  <si>
    <t>Polityka bezpieczeństwa żywnościowego</t>
  </si>
  <si>
    <t>Technologie produkcji i higiena pasz</t>
  </si>
  <si>
    <t>Biochemia żywności z elementami toksykologii</t>
  </si>
  <si>
    <t>Zagrożenia mikrobiologiczne w żywności</t>
  </si>
  <si>
    <t>Język obcy 4</t>
  </si>
  <si>
    <t>Bezpieczeństwo w ochronie roślin</t>
  </si>
  <si>
    <t>Prawo żywnościowe</t>
  </si>
  <si>
    <t>Metody oceny żywności</t>
  </si>
  <si>
    <t>Zagrożenia chemiczne i fizyczne</t>
  </si>
  <si>
    <t>Oszustwa żywnościowe</t>
  </si>
  <si>
    <t>Biotechnologia w produkcji żywności</t>
  </si>
  <si>
    <t>Technologie produkcji żywności</t>
  </si>
  <si>
    <t>Kodeks dobrych praktyk w łańcuchu żywnościowym</t>
  </si>
  <si>
    <t xml:space="preserve">Towaroznawstwo produktów roślinnych </t>
  </si>
  <si>
    <t>Nadzór weterynaryjny nad higieną i bezpieczeństwem żywności</t>
  </si>
  <si>
    <t>Towaroznawstwo produktów zwierzęcych</t>
  </si>
  <si>
    <t>Pakowanie i znakowanie żywności</t>
  </si>
  <si>
    <t>Wdrażanie systemu HACCP do praktyki przemysłowej</t>
  </si>
  <si>
    <t>Praktyka 6 tyg.</t>
  </si>
  <si>
    <t>Bezpieczeństwo żywienia zbiorowego</t>
  </si>
  <si>
    <t>Przechowywanie i dystrybucja żywności</t>
  </si>
  <si>
    <t>Systemy zarządzania bezpieczeństwem i jakością żywności</t>
  </si>
  <si>
    <t>Analiza instrumentalna żywności</t>
  </si>
  <si>
    <t>Seminarium dyplomowe 1+ metodyka wyszukiwania inf. nauk.</t>
  </si>
  <si>
    <t xml:space="preserve">Σ </t>
  </si>
  <si>
    <t>Audyt i certyfikacja w branży spożywczej</t>
  </si>
  <si>
    <t xml:space="preserve">Akredytacja w łańcuchu dostaw </t>
  </si>
  <si>
    <t>Łańcuch logistyczny w obrocie żywnością</t>
  </si>
  <si>
    <t>Projektowanie i marketing żywności certyfikowanej</t>
  </si>
  <si>
    <t>Seminarium dyplomowe 2</t>
  </si>
  <si>
    <t>Projekt inżynierski i egzamin dyplomowy</t>
  </si>
  <si>
    <t>Udział procentowy w całości godzin</t>
  </si>
  <si>
    <t>Udział procentowy zajęc do wyboru</t>
  </si>
  <si>
    <t># Do wyboru wersja językowa przedmiotu (polska lub angielska)</t>
  </si>
  <si>
    <t>Ogółem w semestrach 1-8</t>
  </si>
  <si>
    <t>Zajęcia z obszaru nauk humanistycznych / społecznych</t>
  </si>
  <si>
    <t>Ogółem w semestrach 5-8</t>
  </si>
  <si>
    <t>Podstawy żywienia człowieka / Bases of human nutrition#</t>
  </si>
  <si>
    <t>Produkcja i certyfikacja żywności ekologicznej / Organic food production and certification#</t>
  </si>
  <si>
    <t>Przedmiot do wyboru 1 (z dziedziny nauk humanistycznych / społecznych)
Podstawy zarządzania w organizacji / Etyka w biznesie</t>
  </si>
  <si>
    <t>Przedmiot do wyboru 2
Chemia organiczna z elementami ogólnej / Chemia organiczna i analityczna</t>
  </si>
  <si>
    <t>Przedmiot do wyboru 3
Fizyczne metody badania żywności / Fizyka techniczna</t>
  </si>
  <si>
    <t>Przedmiot do wyboru 4 (z dziedziny nauk humanistycznych / społecznych)
Komunikacja interpersonalna / Public relations</t>
  </si>
  <si>
    <t>Przedmiot do wyboru 16
Certyfikacja żywności regionalnej i tradycyjnej / Krajowe systemy jakości żywności</t>
  </si>
  <si>
    <t>Przedmiot do wyboru 17
Żywność funkcjonalna / Prozdrowotne właściwości produktów pochodzenia zwierzęcego</t>
  </si>
  <si>
    <t>Przedmiot do wyboru 18
Ryby jako żywność / Dziczyzna jako żywność</t>
  </si>
  <si>
    <t>Zajęcia oferowane w jezyku obcym</t>
  </si>
  <si>
    <t>Zajęcia do wyboru</t>
  </si>
  <si>
    <t>L.p.</t>
  </si>
  <si>
    <t xml:space="preserve">Przedmiot do wyboru 19
Żywność modyfikowana genetycznie / Genetically modified food# / Molekularne metody wykrywania zafałszowań żywności / Molecular methods of detecting food adulteration# </t>
  </si>
  <si>
    <t>Przedmiot do wyboru 5
Zarządzanie alergenami / Wykrywanie i identyfikacja alergenów</t>
  </si>
  <si>
    <t>Przedmiot do wyboru 6
Żywienie zwierząt a jakość żywności / Zioła w żywieniu ludzi i zwierząt</t>
  </si>
  <si>
    <t>Przedmiot do wyboru 7
Polityka rolna UE / Uregulowania prawne w ochronie bioróżnorodności</t>
  </si>
  <si>
    <t>Przedmiot do wyboru 8
Parazytologia żywności / Jakość wody w przemyśle spożywczym</t>
  </si>
  <si>
    <t>Przedmiot do wyboru 9
Edukacja żywieniowa / Niekonwencjonalne produkty żywnościowe</t>
  </si>
  <si>
    <t>Przedmiot do wyboru 10
Metody i narzędzia zarządzania jakością i bezpieczeństwem żywności / Analiza ryzyka</t>
  </si>
  <si>
    <t>Przedmiot do wyboru 11
Dodatki do żywności / Substancje przedłużające trwałość żywności</t>
  </si>
  <si>
    <t>Przedmiot do wyboru 12
Zafałszowania żywności / Autentyczność żywności</t>
  </si>
  <si>
    <t>Przedmiot do wyboru 13
Nowoczesne metody utrwalania żywności / Utrwalanie żywności a jej bezpieczeństwo</t>
  </si>
  <si>
    <t>Przedmiot do wyboru 14
Statystyka matematyczna / Bioinformatyka w bezpieczeństwie żywności</t>
  </si>
  <si>
    <t>Przedmiot do wyboru 15
Biologia molekularna i genetyka / Diagnostyka molekularna</t>
  </si>
  <si>
    <t>ECTS kontakt. z godz. planow. na przedmiot</t>
  </si>
  <si>
    <t>ECTS konsult</t>
  </si>
  <si>
    <t>ECTS egzam + poprawkowy</t>
  </si>
  <si>
    <t>ECTS zal. popraw</t>
  </si>
  <si>
    <t>ECTS kontakt łącznie</t>
  </si>
  <si>
    <t xml:space="preserve">ECTS niekont </t>
  </si>
  <si>
    <t>Suma</t>
  </si>
  <si>
    <t>SEMESTR III                                                                                                                                          10 zjazdów</t>
  </si>
  <si>
    <t>SEMESTR IV                                                                                                                                         10 zjazdów</t>
  </si>
  <si>
    <t>SEMESTR V                                                                                                                                          10 zjazdów</t>
  </si>
  <si>
    <t>SEMESTR VI                                                                                                                                         10 zjazdów</t>
  </si>
  <si>
    <t>SEMESTR VII                                                                                                                                         10 zjazdów</t>
  </si>
  <si>
    <t>SEMESTR VIII                                                                                                                                        10 zjazdów</t>
  </si>
  <si>
    <t>SEMESTR I                                                                                                                                                    10 zjazdów</t>
  </si>
  <si>
    <t>SEMESTR II                                                                                                                                                   10 zjazdów</t>
  </si>
  <si>
    <t>KIERUNEK: Bezpieczeństwo i certyfikacja żywności, studia niestacjonarne pierwszego stopnia. Plan studiów zgodny z  Uchwałą nr 59/2024-2025 Senatu UP w Lublinie z dnia 30 maja 2025 r. Obowiązuje od naboru 2025/2026. zał. nr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</si>
</sst>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 zł&quot;_-;\-* #,##0.00&quot; zł&quot;_-;_-* \-??&quot; zł&quot;_-;_-@"/>
  </numFmts>
  <fonts count="33" x14ac:knownFonts="1">
    <font>
      <sz val="10"/>
      <color rgb="FF000000"/>
      <name val="Arial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0000FF"/>
      <name val="Arial Narrow"/>
      <family val="2"/>
    </font>
    <font>
      <b/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rgb="FF434343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sz val="10"/>
      <color rgb="FF000000"/>
      <name val="Arial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  <scheme val="minor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8"/>
      <color theme="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i/>
      <sz val="10"/>
      <color theme="0"/>
      <name val="Arial Narrow"/>
      <family val="2"/>
    </font>
    <font>
      <sz val="10"/>
      <color theme="0"/>
      <name val="Arial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5" fillId="0" borderId="5" xfId="0" applyNumberFormat="1" applyFont="1" applyBorder="1"/>
    <xf numFmtId="0" fontId="1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textRotation="90" wrapText="1"/>
    </xf>
    <xf numFmtId="165" fontId="2" fillId="2" borderId="5" xfId="0" applyNumberFormat="1" applyFont="1" applyFill="1" applyBorder="1" applyAlignment="1">
      <alignment horizontal="center" vertical="center" textRotation="90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" fontId="13" fillId="0" borderId="5" xfId="0" applyNumberFormat="1" applyFont="1" applyBorder="1" applyAlignment="1">
      <alignment wrapText="1"/>
    </xf>
    <xf numFmtId="1" fontId="1" fillId="3" borderId="5" xfId="0" applyNumberFormat="1" applyFont="1" applyFill="1" applyBorder="1" applyAlignment="1">
      <alignment horizont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" fontId="8" fillId="6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wrapText="1"/>
    </xf>
    <xf numFmtId="1" fontId="5" fillId="0" borderId="5" xfId="0" applyNumberFormat="1" applyFont="1" applyBorder="1" applyAlignment="1">
      <alignment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" fontId="17" fillId="0" borderId="0" xfId="0" applyNumberFormat="1" applyFont="1"/>
    <xf numFmtId="0" fontId="18" fillId="0" borderId="0" xfId="0" applyFont="1"/>
    <xf numFmtId="1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" fontId="10" fillId="4" borderId="10" xfId="0" applyNumberFormat="1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 textRotation="90"/>
    </xf>
    <xf numFmtId="164" fontId="7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10" fillId="4" borderId="10" xfId="0" applyNumberFormat="1" applyFont="1" applyFill="1" applyBorder="1" applyAlignment="1">
      <alignment horizont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wrapText="1"/>
    </xf>
    <xf numFmtId="164" fontId="16" fillId="0" borderId="5" xfId="0" applyNumberFormat="1" applyFont="1" applyBorder="1" applyAlignment="1">
      <alignment horizontal="center" wrapText="1"/>
    </xf>
    <xf numFmtId="164" fontId="0" fillId="0" borderId="0" xfId="0" applyNumberFormat="1"/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left"/>
    </xf>
    <xf numFmtId="0" fontId="20" fillId="2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20" fillId="2" borderId="5" xfId="0" applyFont="1" applyFill="1" applyBorder="1" applyAlignment="1">
      <alignment horizontal="right" vertical="center" wrapText="1"/>
    </xf>
    <xf numFmtId="0" fontId="19" fillId="0" borderId="4" xfId="0" applyFont="1" applyBorder="1" applyAlignment="1">
      <alignment wrapText="1"/>
    </xf>
    <xf numFmtId="0" fontId="20" fillId="2" borderId="5" xfId="0" applyFont="1" applyFill="1" applyBorder="1" applyAlignment="1">
      <alignment horizontal="right" wrapText="1"/>
    </xf>
    <xf numFmtId="0" fontId="20" fillId="4" borderId="0" xfId="0" applyFont="1" applyFill="1" applyAlignment="1">
      <alignment horizontal="right" wrapText="1"/>
    </xf>
    <xf numFmtId="0" fontId="19" fillId="3" borderId="5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wrapText="1"/>
    </xf>
    <xf numFmtId="0" fontId="19" fillId="0" borderId="5" xfId="0" applyFont="1" applyBorder="1" applyAlignment="1">
      <alignment horizontal="left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1" fontId="20" fillId="0" borderId="5" xfId="0" applyNumberFormat="1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wrapText="1"/>
    </xf>
    <xf numFmtId="0" fontId="19" fillId="0" borderId="0" xfId="0" applyFont="1"/>
    <xf numFmtId="0" fontId="3" fillId="0" borderId="0" xfId="0" applyFont="1" applyAlignment="1">
      <alignment horizontal="left"/>
    </xf>
    <xf numFmtId="0" fontId="21" fillId="0" borderId="0" xfId="0" applyFont="1"/>
    <xf numFmtId="0" fontId="1" fillId="0" borderId="8" xfId="0" applyFont="1" applyBorder="1"/>
    <xf numFmtId="164" fontId="16" fillId="0" borderId="8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164" fontId="13" fillId="0" borderId="8" xfId="0" applyNumberFormat="1" applyFont="1" applyBorder="1"/>
    <xf numFmtId="0" fontId="4" fillId="0" borderId="8" xfId="0" applyFont="1" applyBorder="1"/>
    <xf numFmtId="164" fontId="16" fillId="0" borderId="13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wrapText="1"/>
    </xf>
    <xf numFmtId="164" fontId="19" fillId="0" borderId="5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1" fontId="1" fillId="0" borderId="5" xfId="0" applyNumberFormat="1" applyFont="1" applyFill="1" applyBorder="1" applyAlignment="1">
      <alignment horizontal="center" wrapText="1"/>
    </xf>
    <xf numFmtId="0" fontId="22" fillId="0" borderId="0" xfId="0" applyFont="1" applyFill="1" applyAlignment="1" applyProtection="1">
      <alignment horizontal="center" vertical="center"/>
      <protection hidden="1"/>
    </xf>
    <xf numFmtId="4" fontId="22" fillId="0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Protection="1">
      <protection hidden="1"/>
    </xf>
    <xf numFmtId="1" fontId="23" fillId="0" borderId="8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center" vertical="center" wrapText="1"/>
      <protection hidden="1"/>
    </xf>
    <xf numFmtId="4" fontId="25" fillId="0" borderId="0" xfId="0" applyNumberFormat="1" applyFont="1" applyFill="1" applyAlignment="1" applyProtection="1">
      <alignment horizontal="center" vertical="center" wrapText="1"/>
      <protection hidden="1"/>
    </xf>
    <xf numFmtId="4" fontId="26" fillId="0" borderId="0" xfId="0" applyNumberFormat="1" applyFont="1" applyFill="1" applyAlignment="1" applyProtection="1">
      <alignment horizontal="center" wrapText="1"/>
      <protection hidden="1"/>
    </xf>
    <xf numFmtId="0" fontId="22" fillId="0" borderId="0" xfId="0" applyFont="1" applyFill="1" applyAlignment="1" applyProtection="1">
      <alignment wrapText="1"/>
      <protection hidden="1"/>
    </xf>
    <xf numFmtId="0" fontId="23" fillId="0" borderId="0" xfId="0" applyFont="1" applyFill="1" applyAlignment="1" applyProtection="1">
      <alignment horizontal="center" vertical="center" wrapText="1"/>
      <protection hidden="1"/>
    </xf>
    <xf numFmtId="4" fontId="23" fillId="0" borderId="0" xfId="0" applyNumberFormat="1" applyFont="1" applyFill="1" applyAlignment="1" applyProtection="1">
      <alignment horizontal="center" vertical="center" wrapText="1"/>
      <protection hidden="1"/>
    </xf>
    <xf numFmtId="4" fontId="22" fillId="0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horizontal="center" vertical="center" wrapText="1"/>
      <protection hidden="1"/>
    </xf>
    <xf numFmtId="1" fontId="23" fillId="0" borderId="0" xfId="0" applyNumberFormat="1" applyFont="1" applyFill="1" applyAlignment="1" applyProtection="1">
      <alignment horizontal="center" vertic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4" fontId="22" fillId="0" borderId="0" xfId="0" applyNumberFormat="1" applyFont="1" applyFill="1" applyAlignment="1" applyProtection="1">
      <alignment horizontal="center" wrapText="1"/>
      <protection hidden="1"/>
    </xf>
    <xf numFmtId="0" fontId="22" fillId="0" borderId="0" xfId="0" applyFont="1" applyFill="1" applyAlignment="1" applyProtection="1">
      <alignment horizontal="center" wrapText="1"/>
      <protection hidden="1"/>
    </xf>
    <xf numFmtId="4" fontId="27" fillId="0" borderId="0" xfId="0" applyNumberFormat="1" applyFont="1" applyFill="1" applyAlignment="1" applyProtection="1">
      <alignment wrapText="1"/>
      <protection hidden="1"/>
    </xf>
    <xf numFmtId="0" fontId="27" fillId="0" borderId="0" xfId="0" applyFont="1" applyFill="1" applyAlignment="1" applyProtection="1">
      <alignment wrapText="1"/>
      <protection hidden="1"/>
    </xf>
    <xf numFmtId="0" fontId="28" fillId="0" borderId="0" xfId="0" applyFont="1" applyFill="1" applyAlignment="1" applyProtection="1">
      <alignment horizontal="center" vertical="center" wrapText="1"/>
      <protection hidden="1"/>
    </xf>
    <xf numFmtId="0" fontId="29" fillId="0" borderId="0" xfId="0" applyFont="1" applyFill="1" applyAlignment="1" applyProtection="1">
      <alignment horizontal="center" vertical="center" wrapText="1"/>
      <protection hidden="1"/>
    </xf>
    <xf numFmtId="4" fontId="28" fillId="0" borderId="0" xfId="0" applyNumberFormat="1" applyFont="1" applyFill="1" applyAlignment="1" applyProtection="1">
      <alignment horizontal="center" vertical="center" wrapText="1"/>
      <protection hidden="1"/>
    </xf>
    <xf numFmtId="2" fontId="22" fillId="0" borderId="0" xfId="0" applyNumberFormat="1" applyFont="1" applyFill="1" applyAlignment="1" applyProtection="1">
      <alignment horizontal="center" vertical="center" wrapText="1"/>
      <protection hidden="1"/>
    </xf>
    <xf numFmtId="2" fontId="30" fillId="0" borderId="0" xfId="0" applyNumberFormat="1" applyFont="1" applyFill="1" applyAlignment="1" applyProtection="1">
      <alignment horizontal="center" vertical="center" wrapText="1"/>
      <protection hidden="1"/>
    </xf>
    <xf numFmtId="4" fontId="30" fillId="0" borderId="0" xfId="0" applyNumberFormat="1" applyFont="1" applyFill="1" applyAlignment="1" applyProtection="1">
      <alignment horizontal="center" vertical="center" wrapText="1"/>
      <protection hidden="1"/>
    </xf>
    <xf numFmtId="2" fontId="31" fillId="0" borderId="0" xfId="0" applyNumberFormat="1" applyFont="1" applyFill="1" applyAlignment="1" applyProtection="1">
      <alignment horizontal="center" vertical="center" wrapText="1"/>
      <protection hidden="1"/>
    </xf>
    <xf numFmtId="4" fontId="31" fillId="0" borderId="0" xfId="0" applyNumberFormat="1" applyFont="1" applyFill="1" applyAlignment="1" applyProtection="1">
      <alignment horizontal="center" vertical="center" wrapText="1"/>
      <protection hidden="1"/>
    </xf>
    <xf numFmtId="0" fontId="32" fillId="0" borderId="0" xfId="0" applyFont="1" applyFill="1" applyProtection="1">
      <protection hidden="1"/>
    </xf>
    <xf numFmtId="0" fontId="0" fillId="0" borderId="0" xfId="0" applyFill="1"/>
    <xf numFmtId="0" fontId="0" fillId="0" borderId="0" xfId="0" applyFill="1" applyAlignment="1">
      <alignment vertical="center"/>
    </xf>
    <xf numFmtId="0" fontId="3" fillId="0" borderId="8" xfId="0" applyFont="1" applyFill="1" applyBorder="1"/>
    <xf numFmtId="1" fontId="2" fillId="0" borderId="8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wrapText="1"/>
    </xf>
    <xf numFmtId="1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0" fillId="0" borderId="8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wrapText="1"/>
    </xf>
    <xf numFmtId="164" fontId="16" fillId="0" borderId="4" xfId="0" applyNumberFormat="1" applyFont="1" applyFill="1" applyBorder="1" applyAlignment="1">
      <alignment horizontal="center" wrapText="1"/>
    </xf>
    <xf numFmtId="164" fontId="16" fillId="0" borderId="8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3" fillId="0" borderId="8" xfId="0" applyNumberFormat="1" applyFont="1" applyFill="1" applyBorder="1"/>
    <xf numFmtId="164" fontId="0" fillId="0" borderId="8" xfId="0" applyNumberFormat="1" applyFill="1" applyBorder="1"/>
    <xf numFmtId="164" fontId="1" fillId="0" borderId="8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 textRotation="90"/>
    </xf>
    <xf numFmtId="0" fontId="1" fillId="0" borderId="8" xfId="0" applyFont="1" applyBorder="1" applyAlignment="1">
      <alignment horizontal="center" textRotation="90"/>
    </xf>
    <xf numFmtId="164" fontId="1" fillId="0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wrapText="1"/>
    </xf>
    <xf numFmtId="164" fontId="1" fillId="0" borderId="8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wrapText="1"/>
    </xf>
    <xf numFmtId="164" fontId="16" fillId="0" borderId="8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9" xfId="0" applyFont="1" applyBorder="1"/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06"/>
  <sheetViews>
    <sheetView tabSelected="1" zoomScale="85" zoomScaleNormal="85" workbookViewId="0">
      <selection activeCell="B2" sqref="B2:K2"/>
    </sheetView>
  </sheetViews>
  <sheetFormatPr defaultColWidth="12.5703125" defaultRowHeight="12.75" x14ac:dyDescent="0.2"/>
  <cols>
    <col min="1" max="1" width="3.5703125" customWidth="1"/>
    <col min="2" max="2" width="46" style="95" customWidth="1"/>
    <col min="3" max="8" width="6.42578125" customWidth="1"/>
    <col min="9" max="9" width="4.42578125" customWidth="1"/>
    <col min="10" max="11" width="6.42578125" style="73" customWidth="1"/>
    <col min="12" max="20" width="10.42578125" style="164" customWidth="1"/>
    <col min="21" max="21" width="9.42578125" style="164" customWidth="1"/>
    <col min="22" max="22" width="10.42578125" style="164" customWidth="1"/>
    <col min="23" max="23" width="9.42578125" style="164" customWidth="1"/>
    <col min="24" max="24" width="10.85546875" style="100" customWidth="1"/>
    <col min="25" max="25" width="9" style="138" customWidth="1"/>
    <col min="26" max="26" width="5.85546875" style="138" customWidth="1"/>
    <col min="27" max="28" width="8" style="138" customWidth="1"/>
    <col min="29" max="29" width="7.7109375" style="138" customWidth="1"/>
    <col min="30" max="30" width="8.140625" style="138" customWidth="1"/>
    <col min="31" max="31" width="8" style="138" customWidth="1"/>
    <col min="32" max="32" width="12.5703125" style="139"/>
  </cols>
  <sheetData>
    <row r="1" spans="1:31" x14ac:dyDescent="0.2">
      <c r="A1" s="1"/>
      <c r="B1" s="180" t="s">
        <v>0</v>
      </c>
      <c r="C1" s="181"/>
      <c r="D1" s="181"/>
      <c r="E1" s="181"/>
      <c r="F1" s="181"/>
      <c r="G1" s="181"/>
      <c r="H1" s="181"/>
      <c r="I1" s="181"/>
      <c r="J1" s="181"/>
      <c r="K1" s="182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49"/>
      <c r="Y1" s="111"/>
      <c r="Z1" s="111"/>
      <c r="AA1" s="112"/>
      <c r="AB1" s="111"/>
      <c r="AC1" s="111"/>
      <c r="AD1" s="112"/>
      <c r="AE1" s="113"/>
    </row>
    <row r="2" spans="1:31" ht="32.25" customHeight="1" x14ac:dyDescent="0.2">
      <c r="A2" s="1"/>
      <c r="B2" s="183" t="s">
        <v>104</v>
      </c>
      <c r="C2" s="184"/>
      <c r="D2" s="184"/>
      <c r="E2" s="184"/>
      <c r="F2" s="184"/>
      <c r="G2" s="184"/>
      <c r="H2" s="184"/>
      <c r="I2" s="184"/>
      <c r="J2" s="184"/>
      <c r="K2" s="185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48"/>
      <c r="Y2" s="114"/>
      <c r="Z2" s="111"/>
      <c r="AA2" s="112"/>
      <c r="AB2" s="111"/>
      <c r="AC2" s="115"/>
      <c r="AD2" s="112"/>
      <c r="AE2" s="113"/>
    </row>
    <row r="3" spans="1:31" x14ac:dyDescent="0.2">
      <c r="A3" s="1"/>
      <c r="B3" s="77"/>
      <c r="C3" s="3"/>
      <c r="D3" s="4"/>
      <c r="E3" s="4"/>
      <c r="F3" s="4"/>
      <c r="G3" s="4"/>
      <c r="H3" s="4"/>
      <c r="I3" s="4"/>
      <c r="J3" s="57"/>
      <c r="K3" s="57"/>
      <c r="L3" s="143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49"/>
      <c r="Y3" s="111"/>
      <c r="Z3" s="111"/>
      <c r="AA3" s="112"/>
      <c r="AB3" s="111"/>
      <c r="AC3" s="111"/>
      <c r="AD3" s="112"/>
      <c r="AE3" s="111"/>
    </row>
    <row r="4" spans="1:31" ht="97.5" x14ac:dyDescent="0.25">
      <c r="A4" s="105" t="s">
        <v>76</v>
      </c>
      <c r="B4" s="78" t="s">
        <v>1</v>
      </c>
      <c r="C4" s="5" t="s">
        <v>2</v>
      </c>
      <c r="D4" s="6" t="s">
        <v>3</v>
      </c>
      <c r="E4" s="6" t="s">
        <v>4</v>
      </c>
      <c r="F4" s="7" t="s">
        <v>5</v>
      </c>
      <c r="G4" s="8" t="s">
        <v>6</v>
      </c>
      <c r="H4" s="8" t="s">
        <v>7</v>
      </c>
      <c r="I4" s="6" t="s">
        <v>8</v>
      </c>
      <c r="J4" s="58" t="s">
        <v>9</v>
      </c>
      <c r="K4" s="58" t="s">
        <v>10</v>
      </c>
      <c r="L4" s="144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7"/>
      <c r="Y4" s="116" t="s">
        <v>89</v>
      </c>
      <c r="Z4" s="116" t="s">
        <v>90</v>
      </c>
      <c r="AA4" s="117" t="s">
        <v>91</v>
      </c>
      <c r="AB4" s="117" t="s">
        <v>92</v>
      </c>
      <c r="AC4" s="118" t="s">
        <v>93</v>
      </c>
      <c r="AD4" s="118" t="s">
        <v>94</v>
      </c>
      <c r="AE4" s="119" t="s">
        <v>95</v>
      </c>
    </row>
    <row r="5" spans="1:31" ht="13.5" x14ac:dyDescent="0.25">
      <c r="A5" s="9"/>
      <c r="B5" s="186" t="s">
        <v>102</v>
      </c>
      <c r="C5" s="187"/>
      <c r="D5" s="187"/>
      <c r="E5" s="187"/>
      <c r="F5" s="187"/>
      <c r="G5" s="187"/>
      <c r="H5" s="187"/>
      <c r="I5" s="187"/>
      <c r="J5" s="187"/>
      <c r="K5" s="188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67"/>
      <c r="Y5" s="116"/>
      <c r="Z5" s="116"/>
      <c r="AA5" s="117"/>
      <c r="AB5" s="117"/>
      <c r="AC5" s="118"/>
      <c r="AD5" s="118"/>
      <c r="AE5" s="115"/>
    </row>
    <row r="6" spans="1:31" x14ac:dyDescent="0.2">
      <c r="A6" s="10">
        <v>1</v>
      </c>
      <c r="B6" s="76" t="s">
        <v>11</v>
      </c>
      <c r="C6" s="11">
        <v>2</v>
      </c>
      <c r="D6" s="12" t="s">
        <v>12</v>
      </c>
      <c r="E6" s="13">
        <f t="shared" ref="E6:E12" si="0">SUM(F6:I6)</f>
        <v>18</v>
      </c>
      <c r="F6" s="14">
        <v>0</v>
      </c>
      <c r="G6" s="14">
        <v>0</v>
      </c>
      <c r="H6" s="14">
        <v>18</v>
      </c>
      <c r="I6" s="11"/>
      <c r="J6" s="59">
        <f>F6/10</f>
        <v>0</v>
      </c>
      <c r="K6" s="60">
        <f>((G6+H6+I6)/10)</f>
        <v>1.8</v>
      </c>
      <c r="L6" s="146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9"/>
      <c r="Y6" s="120">
        <f t="shared" ref="Y6:Y12" si="1">E6/25</f>
        <v>0.72</v>
      </c>
      <c r="Z6" s="120">
        <v>0.12</v>
      </c>
      <c r="AA6" s="121"/>
      <c r="AB6" s="120"/>
      <c r="AC6" s="122">
        <f>Y6+Z6+AA6+AB6</f>
        <v>0.84</v>
      </c>
      <c r="AD6" s="122">
        <f t="shared" ref="AD6:AD12" si="2">C6-AC6</f>
        <v>1.1600000000000001</v>
      </c>
      <c r="AE6" s="122">
        <f t="shared" ref="AE6:AE12" si="3">AC6+AD6</f>
        <v>2</v>
      </c>
    </row>
    <row r="7" spans="1:31" ht="38.25" x14ac:dyDescent="0.2">
      <c r="A7" s="10">
        <v>2</v>
      </c>
      <c r="B7" s="79" t="s">
        <v>67</v>
      </c>
      <c r="C7" s="11">
        <v>2</v>
      </c>
      <c r="D7" s="12" t="s">
        <v>12</v>
      </c>
      <c r="E7" s="13">
        <f t="shared" si="0"/>
        <v>18</v>
      </c>
      <c r="F7" s="14">
        <v>18</v>
      </c>
      <c r="G7" s="14">
        <v>0</v>
      </c>
      <c r="H7" s="14">
        <v>0</v>
      </c>
      <c r="I7" s="11"/>
      <c r="J7" s="59">
        <f t="shared" ref="J7:J12" si="4">F7/10</f>
        <v>1.8</v>
      </c>
      <c r="K7" s="60">
        <f t="shared" ref="K7:K12" si="5">((G7+H7+I7)/10)</f>
        <v>0</v>
      </c>
      <c r="L7" s="146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9"/>
      <c r="Y7" s="120">
        <f t="shared" si="1"/>
        <v>0.72</v>
      </c>
      <c r="Z7" s="120">
        <v>0.08</v>
      </c>
      <c r="AA7" s="121"/>
      <c r="AB7" s="120"/>
      <c r="AC7" s="122">
        <f t="shared" ref="AC7:AC70" si="6">Y7+Z7+AA7+AB7</f>
        <v>0.79999999999999993</v>
      </c>
      <c r="AD7" s="122">
        <f t="shared" si="2"/>
        <v>1.2000000000000002</v>
      </c>
      <c r="AE7" s="122">
        <f t="shared" si="3"/>
        <v>2</v>
      </c>
    </row>
    <row r="8" spans="1:31" ht="38.25" x14ac:dyDescent="0.2">
      <c r="A8" s="10">
        <v>3</v>
      </c>
      <c r="B8" s="79" t="s">
        <v>68</v>
      </c>
      <c r="C8" s="13">
        <v>6</v>
      </c>
      <c r="D8" s="14" t="s">
        <v>13</v>
      </c>
      <c r="E8" s="13">
        <f t="shared" si="0"/>
        <v>36</v>
      </c>
      <c r="F8" s="14">
        <v>18</v>
      </c>
      <c r="G8" s="14">
        <v>6</v>
      </c>
      <c r="H8" s="14">
        <v>12</v>
      </c>
      <c r="I8" s="11"/>
      <c r="J8" s="59">
        <f t="shared" si="4"/>
        <v>1.8</v>
      </c>
      <c r="K8" s="60">
        <f t="shared" si="5"/>
        <v>1.8</v>
      </c>
      <c r="L8" s="146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9"/>
      <c r="Y8" s="120">
        <f t="shared" si="1"/>
        <v>1.44</v>
      </c>
      <c r="Z8" s="120">
        <v>0.12</v>
      </c>
      <c r="AA8" s="121">
        <v>0.12</v>
      </c>
      <c r="AB8" s="120"/>
      <c r="AC8" s="122">
        <f t="shared" si="6"/>
        <v>1.6800000000000002</v>
      </c>
      <c r="AD8" s="122">
        <f t="shared" si="2"/>
        <v>4.32</v>
      </c>
      <c r="AE8" s="122">
        <f t="shared" si="3"/>
        <v>6</v>
      </c>
    </row>
    <row r="9" spans="1:31" x14ac:dyDescent="0.2">
      <c r="A9" s="10">
        <v>4</v>
      </c>
      <c r="B9" s="79" t="s">
        <v>14</v>
      </c>
      <c r="C9" s="13">
        <v>6</v>
      </c>
      <c r="D9" s="14" t="s">
        <v>13</v>
      </c>
      <c r="E9" s="13">
        <f t="shared" si="0"/>
        <v>36</v>
      </c>
      <c r="F9" s="13">
        <v>18</v>
      </c>
      <c r="G9" s="13">
        <v>6</v>
      </c>
      <c r="H9" s="13">
        <v>12</v>
      </c>
      <c r="I9" s="13"/>
      <c r="J9" s="59">
        <f t="shared" si="4"/>
        <v>1.8</v>
      </c>
      <c r="K9" s="60">
        <f t="shared" si="5"/>
        <v>1.8</v>
      </c>
      <c r="L9" s="146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9"/>
      <c r="Y9" s="120">
        <f t="shared" si="1"/>
        <v>1.44</v>
      </c>
      <c r="Z9" s="120">
        <v>0.12</v>
      </c>
      <c r="AA9" s="121">
        <v>0.12</v>
      </c>
      <c r="AB9" s="120"/>
      <c r="AC9" s="122">
        <f t="shared" si="6"/>
        <v>1.6800000000000002</v>
      </c>
      <c r="AD9" s="122">
        <f t="shared" si="2"/>
        <v>4.32</v>
      </c>
      <c r="AE9" s="122">
        <f t="shared" si="3"/>
        <v>6</v>
      </c>
    </row>
    <row r="10" spans="1:31" x14ac:dyDescent="0.2">
      <c r="A10" s="10">
        <v>5</v>
      </c>
      <c r="B10" s="79" t="s">
        <v>15</v>
      </c>
      <c r="C10" s="15">
        <v>6</v>
      </c>
      <c r="D10" s="14" t="s">
        <v>13</v>
      </c>
      <c r="E10" s="13">
        <f t="shared" si="0"/>
        <v>36</v>
      </c>
      <c r="F10" s="13">
        <v>9</v>
      </c>
      <c r="G10" s="13">
        <v>9</v>
      </c>
      <c r="H10" s="14">
        <v>18</v>
      </c>
      <c r="I10" s="16"/>
      <c r="J10" s="59">
        <f t="shared" si="4"/>
        <v>0.9</v>
      </c>
      <c r="K10" s="60">
        <f t="shared" si="5"/>
        <v>2.7</v>
      </c>
      <c r="L10" s="146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9"/>
      <c r="Y10" s="120">
        <f t="shared" si="1"/>
        <v>1.44</v>
      </c>
      <c r="Z10" s="120">
        <v>0.12</v>
      </c>
      <c r="AA10" s="121">
        <v>0.12</v>
      </c>
      <c r="AB10" s="120"/>
      <c r="AC10" s="122">
        <f t="shared" si="6"/>
        <v>1.6800000000000002</v>
      </c>
      <c r="AD10" s="122">
        <f t="shared" si="2"/>
        <v>4.32</v>
      </c>
      <c r="AE10" s="122">
        <f t="shared" si="3"/>
        <v>6</v>
      </c>
    </row>
    <row r="11" spans="1:31" ht="25.5" x14ac:dyDescent="0.2">
      <c r="A11" s="10">
        <v>6</v>
      </c>
      <c r="B11" s="79" t="s">
        <v>69</v>
      </c>
      <c r="C11" s="13">
        <v>5</v>
      </c>
      <c r="D11" s="14" t="s">
        <v>12</v>
      </c>
      <c r="E11" s="13">
        <f t="shared" si="0"/>
        <v>27</v>
      </c>
      <c r="F11" s="14">
        <v>9</v>
      </c>
      <c r="G11" s="14">
        <v>6</v>
      </c>
      <c r="H11" s="14">
        <v>12</v>
      </c>
      <c r="I11" s="13"/>
      <c r="J11" s="59">
        <f t="shared" si="4"/>
        <v>0.9</v>
      </c>
      <c r="K11" s="60">
        <f t="shared" si="5"/>
        <v>1.8</v>
      </c>
      <c r="L11" s="146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9"/>
      <c r="Y11" s="120">
        <f t="shared" si="1"/>
        <v>1.08</v>
      </c>
      <c r="Z11" s="120">
        <v>0.08</v>
      </c>
      <c r="AA11" s="121"/>
      <c r="AB11" s="120"/>
      <c r="AC11" s="122">
        <f t="shared" si="6"/>
        <v>1.1600000000000001</v>
      </c>
      <c r="AD11" s="122">
        <f t="shared" si="2"/>
        <v>3.84</v>
      </c>
      <c r="AE11" s="122">
        <f t="shared" si="3"/>
        <v>5</v>
      </c>
    </row>
    <row r="12" spans="1:31" x14ac:dyDescent="0.2">
      <c r="A12" s="10">
        <v>7</v>
      </c>
      <c r="B12" s="80" t="s">
        <v>16</v>
      </c>
      <c r="C12" s="15">
        <v>1</v>
      </c>
      <c r="D12" s="14" t="s">
        <v>12</v>
      </c>
      <c r="E12" s="13">
        <f t="shared" si="0"/>
        <v>9</v>
      </c>
      <c r="F12" s="13">
        <v>3</v>
      </c>
      <c r="G12" s="13">
        <v>0</v>
      </c>
      <c r="H12" s="13">
        <v>6</v>
      </c>
      <c r="I12" s="13"/>
      <c r="J12" s="59">
        <f t="shared" si="4"/>
        <v>0.3</v>
      </c>
      <c r="K12" s="60">
        <f t="shared" si="5"/>
        <v>0.6</v>
      </c>
      <c r="L12" s="146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20">
        <f t="shared" si="1"/>
        <v>0.36</v>
      </c>
      <c r="Z12" s="120">
        <v>0.04</v>
      </c>
      <c r="AA12" s="121"/>
      <c r="AB12" s="120"/>
      <c r="AC12" s="122">
        <f t="shared" si="6"/>
        <v>0.39999999999999997</v>
      </c>
      <c r="AD12" s="122">
        <f t="shared" si="2"/>
        <v>0.60000000000000009</v>
      </c>
      <c r="AE12" s="122">
        <f t="shared" si="3"/>
        <v>1</v>
      </c>
    </row>
    <row r="13" spans="1:31" x14ac:dyDescent="0.2">
      <c r="A13" s="10"/>
      <c r="B13" s="81" t="s">
        <v>17</v>
      </c>
      <c r="C13" s="5">
        <f>SUM(C6:C12)</f>
        <v>28</v>
      </c>
      <c r="D13" s="18">
        <f>COUNTIF(D6:D12,"e")</f>
        <v>3</v>
      </c>
      <c r="E13" s="5">
        <f t="shared" ref="E13:K13" si="7">SUM(E6:E12)</f>
        <v>180</v>
      </c>
      <c r="F13" s="5">
        <f t="shared" si="7"/>
        <v>75</v>
      </c>
      <c r="G13" s="5">
        <f t="shared" si="7"/>
        <v>27</v>
      </c>
      <c r="H13" s="5">
        <f>SUM(H6:H12)</f>
        <v>78</v>
      </c>
      <c r="I13" s="5">
        <f t="shared" si="7"/>
        <v>0</v>
      </c>
      <c r="J13" s="61">
        <f t="shared" si="7"/>
        <v>7.5000000000000009</v>
      </c>
      <c r="K13" s="61">
        <f t="shared" si="7"/>
        <v>10.500000000000002</v>
      </c>
      <c r="L13" s="147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69"/>
      <c r="Y13" s="120"/>
      <c r="Z13" s="120"/>
      <c r="AA13" s="121"/>
      <c r="AB13" s="120"/>
      <c r="AC13" s="122">
        <f t="shared" si="6"/>
        <v>0</v>
      </c>
      <c r="AD13" s="122"/>
      <c r="AE13" s="123"/>
    </row>
    <row r="14" spans="1:31" x14ac:dyDescent="0.2">
      <c r="A14" s="10"/>
      <c r="B14" s="194" t="s">
        <v>103</v>
      </c>
      <c r="C14" s="195"/>
      <c r="D14" s="195"/>
      <c r="E14" s="195"/>
      <c r="F14" s="195"/>
      <c r="G14" s="195"/>
      <c r="H14" s="195"/>
      <c r="I14" s="195"/>
      <c r="J14" s="195"/>
      <c r="K14" s="196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69"/>
      <c r="Y14" s="120"/>
      <c r="Z14" s="120"/>
      <c r="AA14" s="121"/>
      <c r="AB14" s="120"/>
      <c r="AC14" s="122">
        <f t="shared" si="6"/>
        <v>0</v>
      </c>
      <c r="AD14" s="122"/>
      <c r="AE14" s="123"/>
    </row>
    <row r="15" spans="1:31" x14ac:dyDescent="0.2">
      <c r="A15" s="10">
        <v>8</v>
      </c>
      <c r="B15" s="76" t="s">
        <v>18</v>
      </c>
      <c r="C15" s="15">
        <v>2</v>
      </c>
      <c r="D15" s="14" t="s">
        <v>12</v>
      </c>
      <c r="E15" s="13">
        <f t="shared" ref="E15:E23" si="8">SUM(F15:I15)</f>
        <v>15</v>
      </c>
      <c r="F15" s="13">
        <v>0</v>
      </c>
      <c r="G15" s="13">
        <v>0</v>
      </c>
      <c r="H15" s="14">
        <v>15</v>
      </c>
      <c r="I15" s="13"/>
      <c r="J15" s="60">
        <f>F15/10</f>
        <v>0</v>
      </c>
      <c r="K15" s="60">
        <f>((G15+H15+I15)/10)</f>
        <v>1.5</v>
      </c>
      <c r="L15" s="14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9"/>
      <c r="Y15" s="120">
        <f t="shared" ref="Y15:Y23" si="9">E15/25</f>
        <v>0.6</v>
      </c>
      <c r="Z15" s="120">
        <v>0.08</v>
      </c>
      <c r="AA15" s="121"/>
      <c r="AB15" s="120"/>
      <c r="AC15" s="122">
        <f t="shared" si="6"/>
        <v>0.67999999999999994</v>
      </c>
      <c r="AD15" s="122">
        <f t="shared" ref="AD15:AD23" si="10">C15-AC15</f>
        <v>1.32</v>
      </c>
      <c r="AE15" s="122">
        <f t="shared" ref="AE15:AE23" si="11">AC15+AD15</f>
        <v>2</v>
      </c>
    </row>
    <row r="16" spans="1:31" ht="25.5" x14ac:dyDescent="0.2">
      <c r="A16" s="19">
        <v>9</v>
      </c>
      <c r="B16" s="79" t="s">
        <v>19</v>
      </c>
      <c r="C16" s="13">
        <v>1</v>
      </c>
      <c r="D16" s="14" t="s">
        <v>12</v>
      </c>
      <c r="E16" s="13">
        <f t="shared" si="8"/>
        <v>9</v>
      </c>
      <c r="F16" s="14">
        <v>9</v>
      </c>
      <c r="G16" s="14">
        <v>0</v>
      </c>
      <c r="H16" s="14">
        <v>0</v>
      </c>
      <c r="I16" s="13"/>
      <c r="J16" s="60">
        <f t="shared" ref="J16:J23" si="12">F16/10</f>
        <v>0.9</v>
      </c>
      <c r="K16" s="60">
        <f t="shared" ref="K16:K22" si="13">((G16+H16+I16)/10)</f>
        <v>0</v>
      </c>
      <c r="L16" s="146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9"/>
      <c r="Y16" s="120">
        <f t="shared" si="9"/>
        <v>0.36</v>
      </c>
      <c r="Z16" s="120">
        <v>0.04</v>
      </c>
      <c r="AA16" s="121"/>
      <c r="AB16" s="120"/>
      <c r="AC16" s="122">
        <f t="shared" si="6"/>
        <v>0.39999999999999997</v>
      </c>
      <c r="AD16" s="122">
        <f t="shared" si="10"/>
        <v>0.60000000000000009</v>
      </c>
      <c r="AE16" s="122">
        <f t="shared" si="11"/>
        <v>1</v>
      </c>
    </row>
    <row r="17" spans="1:33" x14ac:dyDescent="0.2">
      <c r="A17" s="10">
        <v>10</v>
      </c>
      <c r="B17" s="79" t="s">
        <v>20</v>
      </c>
      <c r="C17" s="13">
        <v>1</v>
      </c>
      <c r="D17" s="14" t="s">
        <v>12</v>
      </c>
      <c r="E17" s="13">
        <f t="shared" si="8"/>
        <v>6</v>
      </c>
      <c r="F17" s="14">
        <v>6</v>
      </c>
      <c r="G17" s="14">
        <v>0</v>
      </c>
      <c r="H17" s="14">
        <v>0</v>
      </c>
      <c r="I17" s="13"/>
      <c r="J17" s="60">
        <f t="shared" si="12"/>
        <v>0.6</v>
      </c>
      <c r="K17" s="60">
        <f t="shared" si="13"/>
        <v>0</v>
      </c>
      <c r="L17" s="146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9"/>
      <c r="Y17" s="120">
        <f t="shared" si="9"/>
        <v>0.24</v>
      </c>
      <c r="Z17" s="120">
        <v>0.04</v>
      </c>
      <c r="AA17" s="121"/>
      <c r="AB17" s="120"/>
      <c r="AC17" s="122">
        <f t="shared" si="6"/>
        <v>0.27999999999999997</v>
      </c>
      <c r="AD17" s="122">
        <f t="shared" si="10"/>
        <v>0.72</v>
      </c>
      <c r="AE17" s="122">
        <f t="shared" si="11"/>
        <v>1</v>
      </c>
    </row>
    <row r="18" spans="1:33" x14ac:dyDescent="0.2">
      <c r="A18" s="19">
        <v>11</v>
      </c>
      <c r="B18" s="79" t="s">
        <v>21</v>
      </c>
      <c r="C18" s="15">
        <v>2</v>
      </c>
      <c r="D18" s="14" t="s">
        <v>12</v>
      </c>
      <c r="E18" s="13">
        <f t="shared" si="8"/>
        <v>18</v>
      </c>
      <c r="F18" s="20">
        <v>0</v>
      </c>
      <c r="G18" s="20">
        <v>0</v>
      </c>
      <c r="H18" s="20">
        <v>18</v>
      </c>
      <c r="I18" s="13"/>
      <c r="J18" s="60">
        <f t="shared" si="12"/>
        <v>0</v>
      </c>
      <c r="K18" s="60">
        <f t="shared" si="13"/>
        <v>1.8</v>
      </c>
      <c r="L18" s="146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9"/>
      <c r="Y18" s="120">
        <f t="shared" si="9"/>
        <v>0.72</v>
      </c>
      <c r="Z18" s="120">
        <v>0.08</v>
      </c>
      <c r="AA18" s="121"/>
      <c r="AB18" s="120"/>
      <c r="AC18" s="122">
        <f t="shared" si="6"/>
        <v>0.79999999999999993</v>
      </c>
      <c r="AD18" s="122">
        <f t="shared" si="10"/>
        <v>1.2000000000000002</v>
      </c>
      <c r="AE18" s="122">
        <f t="shared" si="11"/>
        <v>2</v>
      </c>
    </row>
    <row r="19" spans="1:33" x14ac:dyDescent="0.2">
      <c r="A19" s="10">
        <v>12</v>
      </c>
      <c r="B19" s="79" t="s">
        <v>22</v>
      </c>
      <c r="C19" s="15">
        <v>6</v>
      </c>
      <c r="D19" s="14" t="s">
        <v>13</v>
      </c>
      <c r="E19" s="13">
        <f t="shared" si="8"/>
        <v>36</v>
      </c>
      <c r="F19" s="13">
        <v>18</v>
      </c>
      <c r="G19" s="13">
        <v>6</v>
      </c>
      <c r="H19" s="14">
        <v>12</v>
      </c>
      <c r="I19" s="13"/>
      <c r="J19" s="60">
        <f t="shared" si="12"/>
        <v>1.8</v>
      </c>
      <c r="K19" s="60">
        <f t="shared" si="13"/>
        <v>1.8</v>
      </c>
      <c r="L19" s="146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9"/>
      <c r="Y19" s="120">
        <f t="shared" si="9"/>
        <v>1.44</v>
      </c>
      <c r="Z19" s="120">
        <v>0.12</v>
      </c>
      <c r="AA19" s="121">
        <v>0.12</v>
      </c>
      <c r="AB19" s="120"/>
      <c r="AC19" s="122">
        <f t="shared" si="6"/>
        <v>1.6800000000000002</v>
      </c>
      <c r="AD19" s="122">
        <f t="shared" si="10"/>
        <v>4.32</v>
      </c>
      <c r="AE19" s="122">
        <f t="shared" si="11"/>
        <v>6</v>
      </c>
    </row>
    <row r="20" spans="1:33" x14ac:dyDescent="0.2">
      <c r="A20" s="19">
        <v>13</v>
      </c>
      <c r="B20" s="79" t="s">
        <v>23</v>
      </c>
      <c r="C20" s="15">
        <v>6</v>
      </c>
      <c r="D20" s="14" t="s">
        <v>13</v>
      </c>
      <c r="E20" s="13">
        <f t="shared" si="8"/>
        <v>36</v>
      </c>
      <c r="F20" s="13">
        <v>18</v>
      </c>
      <c r="G20" s="13">
        <v>6</v>
      </c>
      <c r="H20" s="13">
        <v>12</v>
      </c>
      <c r="I20" s="13"/>
      <c r="J20" s="60">
        <f t="shared" si="12"/>
        <v>1.8</v>
      </c>
      <c r="K20" s="60">
        <f t="shared" si="13"/>
        <v>1.8</v>
      </c>
      <c r="L20" s="146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9"/>
      <c r="Y20" s="120">
        <f t="shared" si="9"/>
        <v>1.44</v>
      </c>
      <c r="Z20" s="120">
        <v>0.12</v>
      </c>
      <c r="AA20" s="121">
        <v>0.12</v>
      </c>
      <c r="AB20" s="120"/>
      <c r="AC20" s="122">
        <f t="shared" si="6"/>
        <v>1.6800000000000002</v>
      </c>
      <c r="AD20" s="122">
        <f t="shared" si="10"/>
        <v>4.32</v>
      </c>
      <c r="AE20" s="122">
        <f t="shared" si="11"/>
        <v>6</v>
      </c>
    </row>
    <row r="21" spans="1:33" x14ac:dyDescent="0.2">
      <c r="A21" s="10">
        <v>14</v>
      </c>
      <c r="B21" s="79" t="s">
        <v>24</v>
      </c>
      <c r="C21" s="15">
        <v>2</v>
      </c>
      <c r="D21" s="14" t="s">
        <v>12</v>
      </c>
      <c r="E21" s="13">
        <f t="shared" si="8"/>
        <v>18</v>
      </c>
      <c r="F21" s="13">
        <v>9</v>
      </c>
      <c r="G21" s="13">
        <v>6</v>
      </c>
      <c r="H21" s="13">
        <v>3</v>
      </c>
      <c r="I21" s="13"/>
      <c r="J21" s="60">
        <f t="shared" si="12"/>
        <v>0.9</v>
      </c>
      <c r="K21" s="60">
        <f t="shared" si="13"/>
        <v>0.9</v>
      </c>
      <c r="L21" s="146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9"/>
      <c r="Y21" s="120">
        <f t="shared" si="9"/>
        <v>0.72</v>
      </c>
      <c r="Z21" s="120">
        <v>0.08</v>
      </c>
      <c r="AA21" s="121"/>
      <c r="AB21" s="120"/>
      <c r="AC21" s="122">
        <f t="shared" si="6"/>
        <v>0.79999999999999993</v>
      </c>
      <c r="AD21" s="122">
        <f t="shared" si="10"/>
        <v>1.2000000000000002</v>
      </c>
      <c r="AE21" s="122">
        <f t="shared" si="11"/>
        <v>2</v>
      </c>
      <c r="AG21" s="47"/>
    </row>
    <row r="22" spans="1:33" x14ac:dyDescent="0.2">
      <c r="A22" s="19">
        <v>15</v>
      </c>
      <c r="B22" s="79" t="s">
        <v>25</v>
      </c>
      <c r="C22" s="13">
        <v>2</v>
      </c>
      <c r="D22" s="14" t="s">
        <v>12</v>
      </c>
      <c r="E22" s="13">
        <f t="shared" si="8"/>
        <v>18</v>
      </c>
      <c r="F22" s="13">
        <v>9</v>
      </c>
      <c r="G22" s="13">
        <v>9</v>
      </c>
      <c r="H22" s="13">
        <v>0</v>
      </c>
      <c r="I22" s="13"/>
      <c r="J22" s="60">
        <f t="shared" si="12"/>
        <v>0.9</v>
      </c>
      <c r="K22" s="60">
        <f t="shared" si="13"/>
        <v>0.9</v>
      </c>
      <c r="L22" s="146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9"/>
      <c r="Y22" s="120">
        <f t="shared" si="9"/>
        <v>0.72</v>
      </c>
      <c r="Z22" s="120">
        <v>0.08</v>
      </c>
      <c r="AA22" s="121"/>
      <c r="AB22" s="120"/>
      <c r="AC22" s="122">
        <f t="shared" si="6"/>
        <v>0.79999999999999993</v>
      </c>
      <c r="AD22" s="122">
        <f t="shared" si="10"/>
        <v>1.2000000000000002</v>
      </c>
      <c r="AE22" s="122">
        <f t="shared" si="11"/>
        <v>2</v>
      </c>
    </row>
    <row r="23" spans="1:33" x14ac:dyDescent="0.2">
      <c r="A23" s="19">
        <v>16</v>
      </c>
      <c r="B23" s="79" t="s">
        <v>26</v>
      </c>
      <c r="C23" s="13">
        <v>6</v>
      </c>
      <c r="D23" s="14" t="s">
        <v>13</v>
      </c>
      <c r="E23" s="11">
        <f t="shared" si="8"/>
        <v>36</v>
      </c>
      <c r="F23" s="13">
        <v>18</v>
      </c>
      <c r="G23" s="13">
        <v>6</v>
      </c>
      <c r="H23" s="14">
        <v>12</v>
      </c>
      <c r="I23" s="13"/>
      <c r="J23" s="60">
        <f t="shared" si="12"/>
        <v>1.8</v>
      </c>
      <c r="K23" s="60">
        <f>((G23+H23+I23)/10)</f>
        <v>1.8</v>
      </c>
      <c r="L23" s="146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9"/>
      <c r="Y23" s="120">
        <f t="shared" si="9"/>
        <v>1.44</v>
      </c>
      <c r="Z23" s="120">
        <v>0.12</v>
      </c>
      <c r="AA23" s="121">
        <v>0.12</v>
      </c>
      <c r="AB23" s="120"/>
      <c r="AC23" s="122">
        <f t="shared" si="6"/>
        <v>1.6800000000000002</v>
      </c>
      <c r="AD23" s="122">
        <f t="shared" si="10"/>
        <v>4.32</v>
      </c>
      <c r="AE23" s="122">
        <f t="shared" si="11"/>
        <v>6</v>
      </c>
    </row>
    <row r="24" spans="1:33" x14ac:dyDescent="0.2">
      <c r="A24" s="10"/>
      <c r="B24" s="81" t="s">
        <v>17</v>
      </c>
      <c r="C24" s="5">
        <f>SUM(C15:C23)</f>
        <v>28</v>
      </c>
      <c r="D24" s="21">
        <f>COUNTIF(D15:D23,"e")</f>
        <v>3</v>
      </c>
      <c r="E24" s="22">
        <f t="shared" ref="E24:K24" si="14">SUM(E15:E23)</f>
        <v>192</v>
      </c>
      <c r="F24" s="22">
        <f t="shared" si="14"/>
        <v>87</v>
      </c>
      <c r="G24" s="22">
        <f t="shared" si="14"/>
        <v>33</v>
      </c>
      <c r="H24" s="22">
        <f t="shared" si="14"/>
        <v>72</v>
      </c>
      <c r="I24" s="22">
        <f t="shared" si="14"/>
        <v>0</v>
      </c>
      <c r="J24" s="62">
        <f t="shared" si="14"/>
        <v>8.7000000000000011</v>
      </c>
      <c r="K24" s="62">
        <f t="shared" si="14"/>
        <v>10.5</v>
      </c>
      <c r="L24" s="149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69"/>
      <c r="Y24" s="120"/>
      <c r="Z24" s="120"/>
      <c r="AA24" s="121"/>
      <c r="AB24" s="120"/>
      <c r="AC24" s="122">
        <f t="shared" si="6"/>
        <v>0</v>
      </c>
      <c r="AD24" s="122"/>
      <c r="AE24" s="123"/>
    </row>
    <row r="25" spans="1:33" x14ac:dyDescent="0.2">
      <c r="A25" s="10"/>
      <c r="B25" s="192" t="s">
        <v>96</v>
      </c>
      <c r="C25" s="197"/>
      <c r="D25" s="197"/>
      <c r="E25" s="197"/>
      <c r="F25" s="197"/>
      <c r="G25" s="197"/>
      <c r="H25" s="197"/>
      <c r="I25" s="197"/>
      <c r="J25" s="197"/>
      <c r="K25" s="198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69"/>
      <c r="Y25" s="120"/>
      <c r="Z25" s="120"/>
      <c r="AA25" s="121"/>
      <c r="AB25" s="120"/>
      <c r="AC25" s="122">
        <f t="shared" si="6"/>
        <v>0</v>
      </c>
      <c r="AD25" s="122"/>
      <c r="AE25" s="123"/>
    </row>
    <row r="26" spans="1:33" x14ac:dyDescent="0.2">
      <c r="A26" s="10">
        <v>17</v>
      </c>
      <c r="B26" s="76" t="s">
        <v>27</v>
      </c>
      <c r="C26" s="15">
        <v>2</v>
      </c>
      <c r="D26" s="14" t="s">
        <v>12</v>
      </c>
      <c r="E26" s="11">
        <f t="shared" ref="E26:E33" si="15">SUM(F26:I26)</f>
        <v>15</v>
      </c>
      <c r="F26" s="11">
        <v>0</v>
      </c>
      <c r="G26" s="11">
        <v>0</v>
      </c>
      <c r="H26" s="12">
        <v>15</v>
      </c>
      <c r="I26" s="11"/>
      <c r="J26" s="59">
        <f>F26/10</f>
        <v>0</v>
      </c>
      <c r="K26" s="60">
        <f>((G26+H26+I26)/10)</f>
        <v>1.5</v>
      </c>
      <c r="L26" s="146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9"/>
      <c r="Y26" s="120">
        <f t="shared" ref="Y26:Y33" si="16">E26/25</f>
        <v>0.6</v>
      </c>
      <c r="Z26" s="120">
        <v>0.08</v>
      </c>
      <c r="AA26" s="121"/>
      <c r="AB26" s="120"/>
      <c r="AC26" s="122">
        <f t="shared" si="6"/>
        <v>0.67999999999999994</v>
      </c>
      <c r="AD26" s="122">
        <f t="shared" ref="AD26:AD33" si="17">C26-AC26</f>
        <v>1.32</v>
      </c>
      <c r="AE26" s="122">
        <f t="shared" ref="AE26:AE33" si="18">AC26+AD26</f>
        <v>2</v>
      </c>
    </row>
    <row r="27" spans="1:33" ht="38.25" x14ac:dyDescent="0.2">
      <c r="A27" s="10">
        <v>18</v>
      </c>
      <c r="B27" s="76" t="s">
        <v>70</v>
      </c>
      <c r="C27" s="13">
        <v>2</v>
      </c>
      <c r="D27" s="14" t="s">
        <v>12</v>
      </c>
      <c r="E27" s="11">
        <f t="shared" si="15"/>
        <v>18</v>
      </c>
      <c r="F27" s="13">
        <v>18</v>
      </c>
      <c r="G27" s="13">
        <v>0</v>
      </c>
      <c r="H27" s="14">
        <v>0</v>
      </c>
      <c r="I27" s="13"/>
      <c r="J27" s="59">
        <f t="shared" ref="J27:J33" si="19">F27/10</f>
        <v>1.8</v>
      </c>
      <c r="K27" s="60">
        <f t="shared" ref="K27:K33" si="20">((G27+H27+I27)/10)</f>
        <v>0</v>
      </c>
      <c r="L27" s="146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9"/>
      <c r="Y27" s="120">
        <f t="shared" si="16"/>
        <v>0.72</v>
      </c>
      <c r="Z27" s="120">
        <v>0.04</v>
      </c>
      <c r="AA27" s="121"/>
      <c r="AB27" s="120"/>
      <c r="AC27" s="122">
        <f t="shared" si="6"/>
        <v>0.76</v>
      </c>
      <c r="AD27" s="122">
        <f t="shared" si="17"/>
        <v>1.24</v>
      </c>
      <c r="AE27" s="122">
        <f t="shared" si="18"/>
        <v>2</v>
      </c>
    </row>
    <row r="28" spans="1:33" x14ac:dyDescent="0.2">
      <c r="A28" s="10">
        <v>19</v>
      </c>
      <c r="B28" s="79" t="s">
        <v>28</v>
      </c>
      <c r="C28" s="13">
        <v>2</v>
      </c>
      <c r="D28" s="14" t="s">
        <v>12</v>
      </c>
      <c r="E28" s="11">
        <f t="shared" si="15"/>
        <v>18</v>
      </c>
      <c r="F28" s="13">
        <v>12</v>
      </c>
      <c r="G28" s="13">
        <v>3</v>
      </c>
      <c r="H28" s="13">
        <v>3</v>
      </c>
      <c r="I28" s="13"/>
      <c r="J28" s="59">
        <f t="shared" si="19"/>
        <v>1.2</v>
      </c>
      <c r="K28" s="60">
        <f t="shared" si="20"/>
        <v>0.6</v>
      </c>
      <c r="L28" s="146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9"/>
      <c r="Y28" s="120">
        <f t="shared" si="16"/>
        <v>0.72</v>
      </c>
      <c r="Z28" s="120">
        <v>0.08</v>
      </c>
      <c r="AA28" s="121"/>
      <c r="AB28" s="120"/>
      <c r="AC28" s="122">
        <f t="shared" si="6"/>
        <v>0.79999999999999993</v>
      </c>
      <c r="AD28" s="122">
        <f t="shared" si="17"/>
        <v>1.2000000000000002</v>
      </c>
      <c r="AE28" s="122">
        <f t="shared" si="18"/>
        <v>2</v>
      </c>
    </row>
    <row r="29" spans="1:33" x14ac:dyDescent="0.2">
      <c r="A29" s="10">
        <v>20</v>
      </c>
      <c r="B29" s="79" t="s">
        <v>29</v>
      </c>
      <c r="C29" s="13">
        <v>2</v>
      </c>
      <c r="D29" s="14" t="s">
        <v>12</v>
      </c>
      <c r="E29" s="11">
        <f t="shared" si="15"/>
        <v>18</v>
      </c>
      <c r="F29" s="13">
        <v>9</v>
      </c>
      <c r="G29" s="13">
        <v>3</v>
      </c>
      <c r="H29" s="13">
        <v>6</v>
      </c>
      <c r="I29" s="13"/>
      <c r="J29" s="59">
        <f t="shared" si="19"/>
        <v>0.9</v>
      </c>
      <c r="K29" s="60">
        <f t="shared" si="20"/>
        <v>0.9</v>
      </c>
      <c r="L29" s="146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9"/>
      <c r="Y29" s="120">
        <f t="shared" si="16"/>
        <v>0.72</v>
      </c>
      <c r="Z29" s="120">
        <v>0.08</v>
      </c>
      <c r="AA29" s="121"/>
      <c r="AB29" s="120"/>
      <c r="AC29" s="122">
        <f t="shared" si="6"/>
        <v>0.79999999999999993</v>
      </c>
      <c r="AD29" s="122">
        <f t="shared" si="17"/>
        <v>1.2000000000000002</v>
      </c>
      <c r="AE29" s="122">
        <f t="shared" si="18"/>
        <v>2</v>
      </c>
    </row>
    <row r="30" spans="1:33" x14ac:dyDescent="0.2">
      <c r="A30" s="10">
        <v>21</v>
      </c>
      <c r="B30" s="79" t="s">
        <v>30</v>
      </c>
      <c r="C30" s="15">
        <v>6</v>
      </c>
      <c r="D30" s="14" t="s">
        <v>13</v>
      </c>
      <c r="E30" s="11">
        <f t="shared" si="15"/>
        <v>45</v>
      </c>
      <c r="F30" s="13">
        <v>18</v>
      </c>
      <c r="G30" s="13">
        <v>9</v>
      </c>
      <c r="H30" s="14">
        <v>18</v>
      </c>
      <c r="I30" s="13"/>
      <c r="J30" s="59">
        <f t="shared" si="19"/>
        <v>1.8</v>
      </c>
      <c r="K30" s="60">
        <f t="shared" si="20"/>
        <v>2.7</v>
      </c>
      <c r="L30" s="146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9"/>
      <c r="Y30" s="120">
        <f t="shared" si="16"/>
        <v>1.8</v>
      </c>
      <c r="Z30" s="120">
        <v>0.12</v>
      </c>
      <c r="AA30" s="121">
        <v>0.12</v>
      </c>
      <c r="AB30" s="120"/>
      <c r="AC30" s="122">
        <f t="shared" si="6"/>
        <v>2.04</v>
      </c>
      <c r="AD30" s="122">
        <f t="shared" si="17"/>
        <v>3.96</v>
      </c>
      <c r="AE30" s="122">
        <f t="shared" si="18"/>
        <v>6</v>
      </c>
    </row>
    <row r="31" spans="1:33" x14ac:dyDescent="0.2">
      <c r="A31" s="10">
        <v>22</v>
      </c>
      <c r="B31" s="80" t="s">
        <v>31</v>
      </c>
      <c r="C31" s="13">
        <v>6</v>
      </c>
      <c r="D31" s="14" t="s">
        <v>13</v>
      </c>
      <c r="E31" s="11">
        <f t="shared" si="15"/>
        <v>36</v>
      </c>
      <c r="F31" s="13">
        <v>18</v>
      </c>
      <c r="G31" s="13">
        <v>6</v>
      </c>
      <c r="H31" s="13">
        <v>12</v>
      </c>
      <c r="I31" s="13"/>
      <c r="J31" s="59">
        <f t="shared" si="19"/>
        <v>1.8</v>
      </c>
      <c r="K31" s="60">
        <f t="shared" si="20"/>
        <v>1.8</v>
      </c>
      <c r="L31" s="146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9"/>
      <c r="Y31" s="120">
        <f t="shared" si="16"/>
        <v>1.44</v>
      </c>
      <c r="Z31" s="120">
        <v>0.12</v>
      </c>
      <c r="AA31" s="121">
        <v>0.12</v>
      </c>
      <c r="AB31" s="120"/>
      <c r="AC31" s="122">
        <f t="shared" si="6"/>
        <v>1.6800000000000002</v>
      </c>
      <c r="AD31" s="122">
        <f t="shared" si="17"/>
        <v>4.32</v>
      </c>
      <c r="AE31" s="122">
        <f t="shared" si="18"/>
        <v>6</v>
      </c>
    </row>
    <row r="32" spans="1:33" ht="25.5" x14ac:dyDescent="0.2">
      <c r="A32" s="10">
        <v>23</v>
      </c>
      <c r="B32" s="79" t="s">
        <v>78</v>
      </c>
      <c r="C32" s="13">
        <v>2</v>
      </c>
      <c r="D32" s="14" t="s">
        <v>12</v>
      </c>
      <c r="E32" s="11">
        <f t="shared" si="15"/>
        <v>18</v>
      </c>
      <c r="F32" s="13">
        <v>6</v>
      </c>
      <c r="G32" s="13">
        <v>6</v>
      </c>
      <c r="H32" s="13">
        <v>6</v>
      </c>
      <c r="I32" s="13"/>
      <c r="J32" s="59">
        <f t="shared" si="19"/>
        <v>0.6</v>
      </c>
      <c r="K32" s="60">
        <f t="shared" si="20"/>
        <v>1.2</v>
      </c>
      <c r="L32" s="146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9"/>
      <c r="Y32" s="120">
        <f t="shared" si="16"/>
        <v>0.72</v>
      </c>
      <c r="Z32" s="120">
        <v>0.08</v>
      </c>
      <c r="AA32" s="121"/>
      <c r="AB32" s="120"/>
      <c r="AC32" s="122">
        <f t="shared" si="6"/>
        <v>0.79999999999999993</v>
      </c>
      <c r="AD32" s="122">
        <f t="shared" si="17"/>
        <v>1.2000000000000002</v>
      </c>
      <c r="AE32" s="122">
        <f t="shared" si="18"/>
        <v>2</v>
      </c>
    </row>
    <row r="33" spans="1:32" ht="38.25" x14ac:dyDescent="0.2">
      <c r="A33" s="10">
        <v>24</v>
      </c>
      <c r="B33" s="80" t="s">
        <v>79</v>
      </c>
      <c r="C33" s="13">
        <v>2</v>
      </c>
      <c r="D33" s="14" t="s">
        <v>12</v>
      </c>
      <c r="E33" s="11">
        <f t="shared" si="15"/>
        <v>18</v>
      </c>
      <c r="F33" s="13">
        <v>9</v>
      </c>
      <c r="G33" s="13">
        <v>3</v>
      </c>
      <c r="H33" s="13">
        <v>6</v>
      </c>
      <c r="I33" s="13"/>
      <c r="J33" s="59">
        <f t="shared" si="19"/>
        <v>0.9</v>
      </c>
      <c r="K33" s="60">
        <f t="shared" si="20"/>
        <v>0.9</v>
      </c>
      <c r="L33" s="146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9"/>
      <c r="Y33" s="120">
        <f t="shared" si="16"/>
        <v>0.72</v>
      </c>
      <c r="Z33" s="120">
        <v>0.08</v>
      </c>
      <c r="AA33" s="121"/>
      <c r="AB33" s="120"/>
      <c r="AC33" s="122">
        <f t="shared" si="6"/>
        <v>0.79999999999999993</v>
      </c>
      <c r="AD33" s="122">
        <f t="shared" si="17"/>
        <v>1.2000000000000002</v>
      </c>
      <c r="AE33" s="122">
        <f t="shared" si="18"/>
        <v>2</v>
      </c>
    </row>
    <row r="34" spans="1:32" x14ac:dyDescent="0.2">
      <c r="A34" s="14"/>
      <c r="B34" s="81" t="s">
        <v>17</v>
      </c>
      <c r="C34" s="5">
        <f>SUM(C26:C33)</f>
        <v>24</v>
      </c>
      <c r="D34" s="21">
        <f>COUNTIF(D26:D33,"e")</f>
        <v>2</v>
      </c>
      <c r="E34" s="22">
        <f t="shared" ref="E34:K34" si="21">SUM(E26:E33)</f>
        <v>186</v>
      </c>
      <c r="F34" s="22">
        <f t="shared" si="21"/>
        <v>90</v>
      </c>
      <c r="G34" s="22">
        <f t="shared" si="21"/>
        <v>30</v>
      </c>
      <c r="H34" s="22">
        <f t="shared" si="21"/>
        <v>66</v>
      </c>
      <c r="I34" s="22">
        <f t="shared" si="21"/>
        <v>0</v>
      </c>
      <c r="J34" s="62">
        <f t="shared" si="21"/>
        <v>9</v>
      </c>
      <c r="K34" s="62">
        <f t="shared" si="21"/>
        <v>9.6</v>
      </c>
      <c r="L34" s="149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69"/>
      <c r="Y34" s="120"/>
      <c r="Z34" s="120"/>
      <c r="AA34" s="121"/>
      <c r="AB34" s="120"/>
      <c r="AC34" s="122">
        <f t="shared" si="6"/>
        <v>0</v>
      </c>
      <c r="AD34" s="122"/>
      <c r="AE34" s="123"/>
    </row>
    <row r="35" spans="1:32" x14ac:dyDescent="0.2">
      <c r="A35" s="23"/>
      <c r="B35" s="189" t="s">
        <v>97</v>
      </c>
      <c r="C35" s="199"/>
      <c r="D35" s="199"/>
      <c r="E35" s="199"/>
      <c r="F35" s="199"/>
      <c r="G35" s="199"/>
      <c r="H35" s="199"/>
      <c r="I35" s="199"/>
      <c r="J35" s="199"/>
      <c r="K35" s="200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69"/>
      <c r="Y35" s="120"/>
      <c r="Z35" s="120"/>
      <c r="AA35" s="121"/>
      <c r="AB35" s="120"/>
      <c r="AC35" s="122">
        <f t="shared" si="6"/>
        <v>0</v>
      </c>
      <c r="AD35" s="122"/>
      <c r="AE35" s="123"/>
    </row>
    <row r="36" spans="1:32" x14ac:dyDescent="0.2">
      <c r="A36" s="10">
        <v>25</v>
      </c>
      <c r="B36" s="76" t="s">
        <v>32</v>
      </c>
      <c r="C36" s="15">
        <v>2</v>
      </c>
      <c r="D36" s="12" t="s">
        <v>13</v>
      </c>
      <c r="E36" s="11">
        <f t="shared" ref="E36:E44" si="22">SUM(F36:I36)</f>
        <v>15</v>
      </c>
      <c r="F36" s="11">
        <v>0</v>
      </c>
      <c r="G36" s="11">
        <v>0</v>
      </c>
      <c r="H36" s="12">
        <v>15</v>
      </c>
      <c r="I36" s="11"/>
      <c r="J36" s="59">
        <f>F36/10</f>
        <v>0</v>
      </c>
      <c r="K36" s="60">
        <f>((G36+H36+I36)/10)</f>
        <v>1.5</v>
      </c>
      <c r="L36" s="146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9"/>
      <c r="Y36" s="120">
        <f t="shared" ref="Y36:Y44" si="23">E36/25</f>
        <v>0.6</v>
      </c>
      <c r="Z36" s="120">
        <v>0.12</v>
      </c>
      <c r="AA36" s="121">
        <v>0.08</v>
      </c>
      <c r="AB36" s="121"/>
      <c r="AC36" s="122">
        <f t="shared" si="6"/>
        <v>0.79999999999999993</v>
      </c>
      <c r="AD36" s="122">
        <f t="shared" ref="AD36:AD44" si="24">C36-AC36</f>
        <v>1.2000000000000002</v>
      </c>
      <c r="AE36" s="122">
        <f t="shared" ref="AE36:AE44" si="25">AC36+AD36</f>
        <v>2</v>
      </c>
    </row>
    <row r="37" spans="1:32" x14ac:dyDescent="0.2">
      <c r="A37" s="10">
        <v>26</v>
      </c>
      <c r="B37" s="79" t="s">
        <v>33</v>
      </c>
      <c r="C37" s="15">
        <v>3</v>
      </c>
      <c r="D37" s="14" t="s">
        <v>12</v>
      </c>
      <c r="E37" s="11">
        <f t="shared" si="22"/>
        <v>21</v>
      </c>
      <c r="F37" s="13">
        <v>9</v>
      </c>
      <c r="G37" s="13">
        <v>6</v>
      </c>
      <c r="H37" s="14">
        <v>6</v>
      </c>
      <c r="I37" s="13"/>
      <c r="J37" s="59">
        <f t="shared" ref="J37:J44" si="26">F37/10</f>
        <v>0.9</v>
      </c>
      <c r="K37" s="60">
        <f t="shared" ref="K37:K44" si="27">((G37+H37+I37)/10)</f>
        <v>1.2</v>
      </c>
      <c r="L37" s="146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9"/>
      <c r="Y37" s="120">
        <f t="shared" si="23"/>
        <v>0.84</v>
      </c>
      <c r="Z37" s="120">
        <v>0.08</v>
      </c>
      <c r="AA37" s="121"/>
      <c r="AB37" s="120"/>
      <c r="AC37" s="122">
        <f t="shared" si="6"/>
        <v>0.91999999999999993</v>
      </c>
      <c r="AD37" s="122">
        <f t="shared" si="24"/>
        <v>2.08</v>
      </c>
      <c r="AE37" s="122">
        <f t="shared" si="25"/>
        <v>3</v>
      </c>
    </row>
    <row r="38" spans="1:32" x14ac:dyDescent="0.2">
      <c r="A38" s="10">
        <v>27</v>
      </c>
      <c r="B38" s="80" t="s">
        <v>34</v>
      </c>
      <c r="C38" s="13">
        <v>1</v>
      </c>
      <c r="D38" s="14" t="s">
        <v>12</v>
      </c>
      <c r="E38" s="11">
        <f t="shared" si="22"/>
        <v>12</v>
      </c>
      <c r="F38" s="13">
        <v>12</v>
      </c>
      <c r="G38" s="13">
        <v>0</v>
      </c>
      <c r="H38" s="13">
        <v>0</v>
      </c>
      <c r="I38" s="13"/>
      <c r="J38" s="59">
        <f t="shared" si="26"/>
        <v>1.2</v>
      </c>
      <c r="K38" s="60">
        <f t="shared" si="27"/>
        <v>0</v>
      </c>
      <c r="L38" s="146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9"/>
      <c r="Y38" s="120">
        <f t="shared" si="23"/>
        <v>0.48</v>
      </c>
      <c r="Z38" s="120">
        <v>0.08</v>
      </c>
      <c r="AA38" s="121"/>
      <c r="AB38" s="120"/>
      <c r="AC38" s="122">
        <f t="shared" si="6"/>
        <v>0.55999999999999994</v>
      </c>
      <c r="AD38" s="122">
        <f t="shared" si="24"/>
        <v>0.44000000000000006</v>
      </c>
      <c r="AE38" s="122">
        <f t="shared" si="25"/>
        <v>1</v>
      </c>
    </row>
    <row r="39" spans="1:32" x14ac:dyDescent="0.2">
      <c r="A39" s="10">
        <v>28</v>
      </c>
      <c r="B39" s="79" t="s">
        <v>35</v>
      </c>
      <c r="C39" s="15">
        <v>6</v>
      </c>
      <c r="D39" s="12" t="s">
        <v>13</v>
      </c>
      <c r="E39" s="11">
        <f t="shared" si="22"/>
        <v>39</v>
      </c>
      <c r="F39" s="11">
        <v>18</v>
      </c>
      <c r="G39" s="11">
        <v>9</v>
      </c>
      <c r="H39" s="12">
        <v>12</v>
      </c>
      <c r="I39" s="16"/>
      <c r="J39" s="59">
        <f t="shared" si="26"/>
        <v>1.8</v>
      </c>
      <c r="K39" s="60">
        <f t="shared" si="27"/>
        <v>2.1</v>
      </c>
      <c r="L39" s="146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9"/>
      <c r="Y39" s="120">
        <f t="shared" si="23"/>
        <v>1.56</v>
      </c>
      <c r="Z39" s="120">
        <v>0.12</v>
      </c>
      <c r="AA39" s="121">
        <v>0.12</v>
      </c>
      <c r="AB39" s="120"/>
      <c r="AC39" s="122">
        <f t="shared" si="6"/>
        <v>1.8000000000000003</v>
      </c>
      <c r="AD39" s="122">
        <f t="shared" si="24"/>
        <v>4.1999999999999993</v>
      </c>
      <c r="AE39" s="122">
        <f t="shared" si="25"/>
        <v>6</v>
      </c>
    </row>
    <row r="40" spans="1:32" x14ac:dyDescent="0.2">
      <c r="A40" s="10">
        <v>29</v>
      </c>
      <c r="B40" s="79" t="s">
        <v>36</v>
      </c>
      <c r="C40" s="13">
        <v>6</v>
      </c>
      <c r="D40" s="14" t="s">
        <v>13</v>
      </c>
      <c r="E40" s="11">
        <f t="shared" si="22"/>
        <v>36</v>
      </c>
      <c r="F40" s="24">
        <v>18</v>
      </c>
      <c r="G40" s="24">
        <v>6</v>
      </c>
      <c r="H40" s="12">
        <v>12</v>
      </c>
      <c r="I40" s="11"/>
      <c r="J40" s="59">
        <f t="shared" si="26"/>
        <v>1.8</v>
      </c>
      <c r="K40" s="60">
        <f t="shared" si="27"/>
        <v>1.8</v>
      </c>
      <c r="L40" s="146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9"/>
      <c r="Y40" s="120">
        <f t="shared" si="23"/>
        <v>1.44</v>
      </c>
      <c r="Z40" s="120">
        <v>0.12</v>
      </c>
      <c r="AA40" s="121">
        <v>0.12</v>
      </c>
      <c r="AB40" s="120"/>
      <c r="AC40" s="122">
        <f t="shared" si="6"/>
        <v>1.6800000000000002</v>
      </c>
      <c r="AD40" s="122">
        <f t="shared" si="24"/>
        <v>4.32</v>
      </c>
      <c r="AE40" s="122">
        <f t="shared" si="25"/>
        <v>6</v>
      </c>
    </row>
    <row r="41" spans="1:32" x14ac:dyDescent="0.2">
      <c r="A41" s="10">
        <v>30</v>
      </c>
      <c r="B41" s="82" t="s">
        <v>37</v>
      </c>
      <c r="C41" s="13">
        <v>2</v>
      </c>
      <c r="D41" s="14" t="s">
        <v>12</v>
      </c>
      <c r="E41" s="11">
        <f t="shared" si="22"/>
        <v>12</v>
      </c>
      <c r="F41" s="24">
        <v>6</v>
      </c>
      <c r="G41" s="24">
        <v>3</v>
      </c>
      <c r="H41" s="12">
        <v>3</v>
      </c>
      <c r="I41" s="11"/>
      <c r="J41" s="59">
        <f t="shared" si="26"/>
        <v>0.6</v>
      </c>
      <c r="K41" s="60">
        <f t="shared" si="27"/>
        <v>0.6</v>
      </c>
      <c r="L41" s="146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9"/>
      <c r="Y41" s="120">
        <f t="shared" si="23"/>
        <v>0.48</v>
      </c>
      <c r="Z41" s="120">
        <v>0.12</v>
      </c>
      <c r="AA41" s="121"/>
      <c r="AB41" s="124"/>
      <c r="AC41" s="122">
        <f t="shared" si="6"/>
        <v>0.6</v>
      </c>
      <c r="AD41" s="122">
        <f t="shared" si="24"/>
        <v>1.4</v>
      </c>
      <c r="AE41" s="122">
        <f t="shared" si="25"/>
        <v>2</v>
      </c>
    </row>
    <row r="42" spans="1:32" ht="38.25" x14ac:dyDescent="0.2">
      <c r="A42" s="10">
        <v>31</v>
      </c>
      <c r="B42" s="80" t="s">
        <v>80</v>
      </c>
      <c r="C42" s="13">
        <v>2</v>
      </c>
      <c r="D42" s="14" t="s">
        <v>12</v>
      </c>
      <c r="E42" s="11">
        <f>SUM(F42:I42)</f>
        <v>18</v>
      </c>
      <c r="F42" s="13">
        <v>9</v>
      </c>
      <c r="G42" s="13">
        <v>9</v>
      </c>
      <c r="H42" s="13">
        <v>0</v>
      </c>
      <c r="I42" s="13"/>
      <c r="J42" s="59">
        <f>F42/10</f>
        <v>0.9</v>
      </c>
      <c r="K42" s="60">
        <f>((G42+H42+I42)/10)</f>
        <v>0.9</v>
      </c>
      <c r="L42" s="146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9"/>
      <c r="Y42" s="120">
        <f t="shared" si="23"/>
        <v>0.72</v>
      </c>
      <c r="Z42" s="120">
        <v>0.08</v>
      </c>
      <c r="AA42" s="121"/>
      <c r="AB42" s="120"/>
      <c r="AC42" s="122">
        <f t="shared" si="6"/>
        <v>0.79999999999999993</v>
      </c>
      <c r="AD42" s="122">
        <f t="shared" si="24"/>
        <v>1.2000000000000002</v>
      </c>
      <c r="AE42" s="122">
        <f t="shared" si="25"/>
        <v>2</v>
      </c>
    </row>
    <row r="43" spans="1:32" ht="25.5" x14ac:dyDescent="0.2">
      <c r="A43" s="10">
        <v>32</v>
      </c>
      <c r="B43" s="80" t="s">
        <v>81</v>
      </c>
      <c r="C43" s="13">
        <v>4</v>
      </c>
      <c r="D43" s="14" t="s">
        <v>12</v>
      </c>
      <c r="E43" s="11">
        <f t="shared" si="22"/>
        <v>27</v>
      </c>
      <c r="F43" s="24">
        <v>18</v>
      </c>
      <c r="G43" s="24">
        <v>3</v>
      </c>
      <c r="H43" s="12">
        <v>6</v>
      </c>
      <c r="I43" s="11"/>
      <c r="J43" s="59">
        <f t="shared" si="26"/>
        <v>1.8</v>
      </c>
      <c r="K43" s="60">
        <f t="shared" si="27"/>
        <v>0.9</v>
      </c>
      <c r="L43" s="146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9"/>
      <c r="Y43" s="120">
        <f t="shared" si="23"/>
        <v>1.08</v>
      </c>
      <c r="Z43" s="120">
        <v>0.12</v>
      </c>
      <c r="AA43" s="121"/>
      <c r="AB43" s="124"/>
      <c r="AC43" s="122">
        <f t="shared" si="6"/>
        <v>1.2000000000000002</v>
      </c>
      <c r="AD43" s="122">
        <f t="shared" si="24"/>
        <v>2.8</v>
      </c>
      <c r="AE43" s="122">
        <f t="shared" si="25"/>
        <v>4</v>
      </c>
    </row>
    <row r="44" spans="1:32" s="50" customFormat="1" ht="27.75" customHeight="1" x14ac:dyDescent="0.2">
      <c r="A44" s="10">
        <v>33</v>
      </c>
      <c r="B44" s="79" t="s">
        <v>82</v>
      </c>
      <c r="C44" s="13">
        <v>1</v>
      </c>
      <c r="D44" s="14" t="s">
        <v>12</v>
      </c>
      <c r="E44" s="11">
        <f t="shared" si="22"/>
        <v>15</v>
      </c>
      <c r="F44" s="24">
        <v>6</v>
      </c>
      <c r="G44" s="24">
        <v>3</v>
      </c>
      <c r="H44" s="12">
        <v>6</v>
      </c>
      <c r="I44" s="11"/>
      <c r="J44" s="59">
        <f t="shared" si="26"/>
        <v>0.6</v>
      </c>
      <c r="K44" s="60">
        <f t="shared" si="27"/>
        <v>0.9</v>
      </c>
      <c r="L44" s="146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9"/>
      <c r="Y44" s="120">
        <f t="shared" si="23"/>
        <v>0.6</v>
      </c>
      <c r="Z44" s="120">
        <v>0.08</v>
      </c>
      <c r="AA44" s="121"/>
      <c r="AB44" s="124"/>
      <c r="AC44" s="122">
        <f t="shared" si="6"/>
        <v>0.67999999999999994</v>
      </c>
      <c r="AD44" s="122">
        <f t="shared" si="24"/>
        <v>0.32000000000000006</v>
      </c>
      <c r="AE44" s="122">
        <f t="shared" si="25"/>
        <v>1</v>
      </c>
      <c r="AF44" s="140"/>
    </row>
    <row r="45" spans="1:32" x14ac:dyDescent="0.2">
      <c r="A45" s="25"/>
      <c r="B45" s="81" t="s">
        <v>17</v>
      </c>
      <c r="C45" s="5">
        <f>SUM(C36:C44)</f>
        <v>27</v>
      </c>
      <c r="D45" s="5">
        <f>COUNTIF(D36:D44,"e")</f>
        <v>3</v>
      </c>
      <c r="E45" s="5">
        <f t="shared" ref="E45:J45" si="28">SUM(E36:E44)</f>
        <v>195</v>
      </c>
      <c r="F45" s="5">
        <f t="shared" si="28"/>
        <v>96</v>
      </c>
      <c r="G45" s="5">
        <f t="shared" si="28"/>
        <v>39</v>
      </c>
      <c r="H45" s="5">
        <f t="shared" si="28"/>
        <v>60</v>
      </c>
      <c r="I45" s="5">
        <f t="shared" si="28"/>
        <v>0</v>
      </c>
      <c r="J45" s="5">
        <f t="shared" si="28"/>
        <v>9.6</v>
      </c>
      <c r="K45" s="5">
        <f>SUM(K36:K44)</f>
        <v>9.9</v>
      </c>
      <c r="L45" s="15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69"/>
      <c r="Y45" s="120"/>
      <c r="Z45" s="120"/>
      <c r="AA45" s="121"/>
      <c r="AB45" s="124"/>
      <c r="AC45" s="122">
        <f t="shared" si="6"/>
        <v>0</v>
      </c>
      <c r="AD45" s="122"/>
      <c r="AE45" s="123"/>
    </row>
    <row r="46" spans="1:32" x14ac:dyDescent="0.2">
      <c r="A46" s="10"/>
      <c r="B46" s="194" t="s">
        <v>98</v>
      </c>
      <c r="C46" s="195"/>
      <c r="D46" s="195"/>
      <c r="E46" s="195"/>
      <c r="F46" s="195"/>
      <c r="G46" s="195"/>
      <c r="H46" s="195"/>
      <c r="I46" s="195"/>
      <c r="J46" s="195"/>
      <c r="K46" s="196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69"/>
      <c r="Y46" s="120"/>
      <c r="Z46" s="120"/>
      <c r="AA46" s="122"/>
      <c r="AB46" s="123"/>
      <c r="AC46" s="122">
        <f t="shared" si="6"/>
        <v>0</v>
      </c>
      <c r="AD46" s="122"/>
      <c r="AE46" s="123"/>
    </row>
    <row r="47" spans="1:32" x14ac:dyDescent="0.2">
      <c r="A47" s="10">
        <v>34</v>
      </c>
      <c r="B47" s="80" t="s">
        <v>38</v>
      </c>
      <c r="C47" s="13">
        <v>6</v>
      </c>
      <c r="D47" s="14" t="s">
        <v>13</v>
      </c>
      <c r="E47" s="11">
        <f t="shared" ref="E47:E53" si="29">SUM(F47:I47)</f>
        <v>36</v>
      </c>
      <c r="F47" s="24">
        <v>18</v>
      </c>
      <c r="G47" s="24">
        <v>6</v>
      </c>
      <c r="H47" s="12">
        <v>12</v>
      </c>
      <c r="I47" s="11"/>
      <c r="J47" s="59">
        <f>F47/10</f>
        <v>1.8</v>
      </c>
      <c r="K47" s="60">
        <f>((G47+H47+I47)/10)</f>
        <v>1.8</v>
      </c>
      <c r="L47" s="146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9"/>
      <c r="Y47" s="120">
        <f t="shared" ref="Y47:Y53" si="30">E47/25</f>
        <v>1.44</v>
      </c>
      <c r="Z47" s="120">
        <v>0.12</v>
      </c>
      <c r="AA47" s="121">
        <v>0.12</v>
      </c>
      <c r="AB47" s="123"/>
      <c r="AC47" s="122">
        <f t="shared" si="6"/>
        <v>1.6800000000000002</v>
      </c>
      <c r="AD47" s="122">
        <f t="shared" ref="AD47:AD53" si="31">C47-AC47</f>
        <v>4.32</v>
      </c>
      <c r="AE47" s="122">
        <f t="shared" ref="AE47:AE53" si="32">AC47+AD47</f>
        <v>6</v>
      </c>
    </row>
    <row r="48" spans="1:32" x14ac:dyDescent="0.2">
      <c r="A48" s="10">
        <v>35</v>
      </c>
      <c r="B48" s="80" t="s">
        <v>39</v>
      </c>
      <c r="C48" s="110">
        <v>3</v>
      </c>
      <c r="D48" s="14" t="s">
        <v>12</v>
      </c>
      <c r="E48" s="11">
        <f t="shared" si="29"/>
        <v>27</v>
      </c>
      <c r="F48" s="14">
        <v>9</v>
      </c>
      <c r="G48" s="14">
        <v>6</v>
      </c>
      <c r="H48" s="14">
        <v>12</v>
      </c>
      <c r="I48" s="26"/>
      <c r="J48" s="59">
        <f t="shared" ref="J48:J53" si="33">F48/10</f>
        <v>0.9</v>
      </c>
      <c r="K48" s="60">
        <f t="shared" ref="K48:K53" si="34">((G48+H48+I48)/10)</f>
        <v>1.8</v>
      </c>
      <c r="L48" s="146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9"/>
      <c r="Y48" s="120">
        <f t="shared" si="30"/>
        <v>1.08</v>
      </c>
      <c r="Z48" s="120">
        <v>0.08</v>
      </c>
      <c r="AA48" s="122"/>
      <c r="AB48" s="123"/>
      <c r="AC48" s="122">
        <f t="shared" si="6"/>
        <v>1.1600000000000001</v>
      </c>
      <c r="AD48" s="122">
        <f t="shared" si="31"/>
        <v>1.8399999999999999</v>
      </c>
      <c r="AE48" s="122">
        <f t="shared" si="32"/>
        <v>3</v>
      </c>
    </row>
    <row r="49" spans="1:32" x14ac:dyDescent="0.2">
      <c r="A49" s="10">
        <v>36</v>
      </c>
      <c r="B49" s="80" t="s">
        <v>40</v>
      </c>
      <c r="C49" s="15">
        <v>4</v>
      </c>
      <c r="D49" s="14" t="s">
        <v>13</v>
      </c>
      <c r="E49" s="11">
        <f t="shared" si="29"/>
        <v>33</v>
      </c>
      <c r="F49" s="14">
        <v>12</v>
      </c>
      <c r="G49" s="14">
        <v>9</v>
      </c>
      <c r="H49" s="14">
        <v>12</v>
      </c>
      <c r="I49" s="26"/>
      <c r="J49" s="59">
        <f t="shared" si="33"/>
        <v>1.2</v>
      </c>
      <c r="K49" s="60">
        <f t="shared" si="34"/>
        <v>2.1</v>
      </c>
      <c r="L49" s="146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9"/>
      <c r="Y49" s="120">
        <f t="shared" si="30"/>
        <v>1.32</v>
      </c>
      <c r="Z49" s="120">
        <v>0.12</v>
      </c>
      <c r="AA49" s="121">
        <v>0.12</v>
      </c>
      <c r="AB49" s="123"/>
      <c r="AC49" s="122">
        <f t="shared" si="6"/>
        <v>1.56</v>
      </c>
      <c r="AD49" s="122">
        <f t="shared" si="31"/>
        <v>2.44</v>
      </c>
      <c r="AE49" s="122">
        <f t="shared" si="32"/>
        <v>4</v>
      </c>
    </row>
    <row r="50" spans="1:32" ht="25.5" x14ac:dyDescent="0.2">
      <c r="A50" s="10">
        <v>37</v>
      </c>
      <c r="B50" s="80" t="s">
        <v>66</v>
      </c>
      <c r="C50" s="13">
        <v>3</v>
      </c>
      <c r="D50" s="14" t="s">
        <v>12</v>
      </c>
      <c r="E50" s="11">
        <f t="shared" si="29"/>
        <v>18</v>
      </c>
      <c r="F50" s="11">
        <v>9</v>
      </c>
      <c r="G50" s="11">
        <v>3</v>
      </c>
      <c r="H50" s="12">
        <v>6</v>
      </c>
      <c r="I50" s="11"/>
      <c r="J50" s="59">
        <f t="shared" si="33"/>
        <v>0.9</v>
      </c>
      <c r="K50" s="60">
        <f t="shared" si="34"/>
        <v>0.9</v>
      </c>
      <c r="L50" s="146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9"/>
      <c r="Y50" s="120">
        <f t="shared" si="30"/>
        <v>0.72</v>
      </c>
      <c r="Z50" s="120">
        <v>0.08</v>
      </c>
      <c r="AA50" s="122"/>
      <c r="AB50" s="123"/>
      <c r="AC50" s="122">
        <f t="shared" si="6"/>
        <v>0.79999999999999993</v>
      </c>
      <c r="AD50" s="122">
        <f t="shared" si="31"/>
        <v>2.2000000000000002</v>
      </c>
      <c r="AE50" s="122">
        <f t="shared" si="32"/>
        <v>3</v>
      </c>
    </row>
    <row r="51" spans="1:32" x14ac:dyDescent="0.2">
      <c r="A51" s="10">
        <v>38</v>
      </c>
      <c r="B51" s="80" t="s">
        <v>41</v>
      </c>
      <c r="C51" s="13">
        <v>4</v>
      </c>
      <c r="D51" s="14" t="s">
        <v>12</v>
      </c>
      <c r="E51" s="11">
        <f t="shared" si="29"/>
        <v>27</v>
      </c>
      <c r="F51" s="13">
        <v>9</v>
      </c>
      <c r="G51" s="11">
        <v>6</v>
      </c>
      <c r="H51" s="12">
        <v>12</v>
      </c>
      <c r="I51" s="11"/>
      <c r="J51" s="59">
        <f t="shared" si="33"/>
        <v>0.9</v>
      </c>
      <c r="K51" s="60">
        <f t="shared" si="34"/>
        <v>1.8</v>
      </c>
      <c r="L51" s="146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9"/>
      <c r="Y51" s="120">
        <f t="shared" si="30"/>
        <v>1.08</v>
      </c>
      <c r="Z51" s="120">
        <v>0.12</v>
      </c>
      <c r="AA51" s="122"/>
      <c r="AB51" s="123"/>
      <c r="AC51" s="122">
        <f t="shared" si="6"/>
        <v>1.2000000000000002</v>
      </c>
      <c r="AD51" s="122">
        <f t="shared" si="31"/>
        <v>2.8</v>
      </c>
      <c r="AE51" s="122">
        <f t="shared" si="32"/>
        <v>4</v>
      </c>
    </row>
    <row r="52" spans="1:32" ht="38.25" x14ac:dyDescent="0.2">
      <c r="A52" s="10">
        <v>39</v>
      </c>
      <c r="B52" s="82" t="s">
        <v>83</v>
      </c>
      <c r="C52" s="13">
        <v>4</v>
      </c>
      <c r="D52" s="14" t="s">
        <v>12</v>
      </c>
      <c r="E52" s="11">
        <f t="shared" si="29"/>
        <v>27</v>
      </c>
      <c r="F52" s="13">
        <v>9</v>
      </c>
      <c r="G52" s="13">
        <v>9</v>
      </c>
      <c r="H52" s="14">
        <v>9</v>
      </c>
      <c r="I52" s="13"/>
      <c r="J52" s="59">
        <f t="shared" si="33"/>
        <v>0.9</v>
      </c>
      <c r="K52" s="60">
        <f t="shared" si="34"/>
        <v>1.8</v>
      </c>
      <c r="L52" s="146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9"/>
      <c r="Y52" s="120">
        <f t="shared" si="30"/>
        <v>1.08</v>
      </c>
      <c r="Z52" s="120">
        <v>0.12</v>
      </c>
      <c r="AA52" s="122"/>
      <c r="AB52" s="123"/>
      <c r="AC52" s="122">
        <f t="shared" si="6"/>
        <v>1.2000000000000002</v>
      </c>
      <c r="AD52" s="122">
        <f t="shared" si="31"/>
        <v>2.8</v>
      </c>
      <c r="AE52" s="122">
        <f t="shared" si="32"/>
        <v>4</v>
      </c>
    </row>
    <row r="53" spans="1:32" s="50" customFormat="1" ht="30.75" customHeight="1" x14ac:dyDescent="0.2">
      <c r="A53" s="10">
        <v>40</v>
      </c>
      <c r="B53" s="80" t="s">
        <v>84</v>
      </c>
      <c r="C53" s="13">
        <v>2</v>
      </c>
      <c r="D53" s="14" t="s">
        <v>12</v>
      </c>
      <c r="E53" s="11">
        <f t="shared" si="29"/>
        <v>15</v>
      </c>
      <c r="F53" s="13">
        <v>9</v>
      </c>
      <c r="G53" s="11">
        <v>3</v>
      </c>
      <c r="H53" s="12">
        <v>3</v>
      </c>
      <c r="I53" s="11"/>
      <c r="J53" s="59">
        <f t="shared" si="33"/>
        <v>0.9</v>
      </c>
      <c r="K53" s="60">
        <f t="shared" si="34"/>
        <v>0.6</v>
      </c>
      <c r="L53" s="146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9"/>
      <c r="Y53" s="120">
        <f t="shared" si="30"/>
        <v>0.6</v>
      </c>
      <c r="Z53" s="120">
        <v>0.08</v>
      </c>
      <c r="AA53" s="122"/>
      <c r="AB53" s="123"/>
      <c r="AC53" s="122">
        <f t="shared" si="6"/>
        <v>0.67999999999999994</v>
      </c>
      <c r="AD53" s="122">
        <f t="shared" si="31"/>
        <v>1.32</v>
      </c>
      <c r="AE53" s="122">
        <f t="shared" si="32"/>
        <v>2</v>
      </c>
      <c r="AF53" s="140"/>
    </row>
    <row r="54" spans="1:32" x14ac:dyDescent="0.2">
      <c r="A54" s="52"/>
      <c r="B54" s="83" t="s">
        <v>17</v>
      </c>
      <c r="C54" s="40">
        <f>SUM(C47:C53)</f>
        <v>26</v>
      </c>
      <c r="D54" s="40">
        <f>COUNTIF(D47:D53,"e")</f>
        <v>2</v>
      </c>
      <c r="E54" s="40">
        <f t="shared" ref="E54:K54" si="35">SUM(E47:E53)</f>
        <v>183</v>
      </c>
      <c r="F54" s="40">
        <f t="shared" si="35"/>
        <v>75</v>
      </c>
      <c r="G54" s="40">
        <f>SUM(G47:G53)</f>
        <v>42</v>
      </c>
      <c r="H54" s="40">
        <f t="shared" si="35"/>
        <v>66</v>
      </c>
      <c r="I54" s="40">
        <f t="shared" si="35"/>
        <v>0</v>
      </c>
      <c r="J54" s="63">
        <f t="shared" si="35"/>
        <v>7.5000000000000018</v>
      </c>
      <c r="K54" s="63">
        <f t="shared" si="35"/>
        <v>10.8</v>
      </c>
      <c r="L54" s="153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69"/>
      <c r="Y54" s="125"/>
      <c r="Z54" s="125"/>
      <c r="AA54" s="126"/>
      <c r="AB54" s="127"/>
      <c r="AC54" s="122">
        <f t="shared" si="6"/>
        <v>0</v>
      </c>
      <c r="AD54" s="126"/>
      <c r="AE54" s="127"/>
    </row>
    <row r="55" spans="1:32" x14ac:dyDescent="0.2">
      <c r="A55" s="27"/>
      <c r="B55" s="192" t="s">
        <v>99</v>
      </c>
      <c r="C55" s="181"/>
      <c r="D55" s="181"/>
      <c r="E55" s="181"/>
      <c r="F55" s="181"/>
      <c r="G55" s="181"/>
      <c r="H55" s="181"/>
      <c r="I55" s="181"/>
      <c r="J55" s="181"/>
      <c r="K55" s="193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69"/>
      <c r="Y55" s="120"/>
      <c r="Z55" s="120"/>
      <c r="AA55" s="122"/>
      <c r="AB55" s="123"/>
      <c r="AC55" s="122">
        <f t="shared" si="6"/>
        <v>0</v>
      </c>
      <c r="AD55" s="122"/>
      <c r="AE55" s="123"/>
    </row>
    <row r="56" spans="1:32" x14ac:dyDescent="0.2">
      <c r="A56" s="9">
        <v>41</v>
      </c>
      <c r="B56" s="76" t="s">
        <v>42</v>
      </c>
      <c r="C56" s="15">
        <v>5</v>
      </c>
      <c r="D56" s="20" t="s">
        <v>13</v>
      </c>
      <c r="E56" s="15">
        <f t="shared" ref="E56:E63" si="36">SUM(F56:I56)</f>
        <v>36</v>
      </c>
      <c r="F56" s="15">
        <v>18</v>
      </c>
      <c r="G56" s="15">
        <v>6</v>
      </c>
      <c r="H56" s="20">
        <v>12</v>
      </c>
      <c r="I56" s="15"/>
      <c r="J56" s="64">
        <f>F56/10</f>
        <v>1.8</v>
      </c>
      <c r="K56" s="64">
        <f>((G56+H56+I56)/10)</f>
        <v>1.8</v>
      </c>
      <c r="L56" s="154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69"/>
      <c r="Y56" s="125">
        <f t="shared" ref="Y56:Y63" si="37">E56/25</f>
        <v>1.44</v>
      </c>
      <c r="Z56" s="125">
        <v>0.12</v>
      </c>
      <c r="AA56" s="121">
        <v>0.12</v>
      </c>
      <c r="AB56" s="127"/>
      <c r="AC56" s="122">
        <f t="shared" si="6"/>
        <v>1.6800000000000002</v>
      </c>
      <c r="AD56" s="126">
        <f t="shared" ref="AD56:AD63" si="38">C56-AC56</f>
        <v>3.32</v>
      </c>
      <c r="AE56" s="126">
        <f t="shared" ref="AE56:AE63" si="39">AC56+AD56</f>
        <v>5</v>
      </c>
    </row>
    <row r="57" spans="1:32" x14ac:dyDescent="0.2">
      <c r="A57" s="27">
        <v>42</v>
      </c>
      <c r="B57" s="80" t="s">
        <v>65</v>
      </c>
      <c r="C57" s="13">
        <v>4</v>
      </c>
      <c r="D57" s="14" t="s">
        <v>13</v>
      </c>
      <c r="E57" s="13">
        <f t="shared" si="36"/>
        <v>36</v>
      </c>
      <c r="F57" s="11">
        <v>18</v>
      </c>
      <c r="G57" s="11">
        <v>6</v>
      </c>
      <c r="H57" s="11">
        <v>12</v>
      </c>
      <c r="I57" s="11"/>
      <c r="J57" s="64">
        <f t="shared" ref="J57:J63" si="40">F57/10</f>
        <v>1.8</v>
      </c>
      <c r="K57" s="64">
        <f t="shared" ref="K57:K63" si="41">((G57+H57+I57)/10)</f>
        <v>1.8</v>
      </c>
      <c r="L57" s="154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69"/>
      <c r="Y57" s="125">
        <f t="shared" si="37"/>
        <v>1.44</v>
      </c>
      <c r="Z57" s="125">
        <v>0.12</v>
      </c>
      <c r="AA57" s="121">
        <v>0.12</v>
      </c>
      <c r="AB57" s="127"/>
      <c r="AC57" s="122">
        <f t="shared" si="6"/>
        <v>1.6800000000000002</v>
      </c>
      <c r="AD57" s="122">
        <f t="shared" si="38"/>
        <v>2.3199999999999998</v>
      </c>
      <c r="AE57" s="122">
        <f t="shared" si="39"/>
        <v>4</v>
      </c>
    </row>
    <row r="58" spans="1:32" x14ac:dyDescent="0.2">
      <c r="A58" s="27">
        <v>43</v>
      </c>
      <c r="B58" s="80" t="s">
        <v>43</v>
      </c>
      <c r="C58" s="13">
        <v>3</v>
      </c>
      <c r="D58" s="14" t="s">
        <v>12</v>
      </c>
      <c r="E58" s="13">
        <f t="shared" si="36"/>
        <v>30</v>
      </c>
      <c r="F58" s="28">
        <v>9</v>
      </c>
      <c r="G58" s="28">
        <v>9</v>
      </c>
      <c r="H58" s="13">
        <v>12</v>
      </c>
      <c r="I58" s="13"/>
      <c r="J58" s="64">
        <f t="shared" si="40"/>
        <v>0.9</v>
      </c>
      <c r="K58" s="64">
        <f t="shared" si="41"/>
        <v>2.1</v>
      </c>
      <c r="L58" s="154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69"/>
      <c r="Y58" s="125">
        <f t="shared" si="37"/>
        <v>1.2</v>
      </c>
      <c r="Z58" s="125">
        <v>0.12</v>
      </c>
      <c r="AA58" s="122"/>
      <c r="AB58" s="123"/>
      <c r="AC58" s="122">
        <f t="shared" si="6"/>
        <v>1.3199999999999998</v>
      </c>
      <c r="AD58" s="122">
        <f t="shared" si="38"/>
        <v>1.6800000000000002</v>
      </c>
      <c r="AE58" s="122">
        <f t="shared" si="39"/>
        <v>3</v>
      </c>
    </row>
    <row r="59" spans="1:32" x14ac:dyDescent="0.2">
      <c r="A59" s="10">
        <v>44</v>
      </c>
      <c r="B59" s="80" t="s">
        <v>44</v>
      </c>
      <c r="C59" s="13">
        <v>3</v>
      </c>
      <c r="D59" s="14" t="s">
        <v>12</v>
      </c>
      <c r="E59" s="13">
        <f t="shared" si="36"/>
        <v>24</v>
      </c>
      <c r="F59" s="13">
        <v>12</v>
      </c>
      <c r="G59" s="13">
        <v>6</v>
      </c>
      <c r="H59" s="14">
        <v>6</v>
      </c>
      <c r="I59" s="13">
        <v>0</v>
      </c>
      <c r="J59" s="64">
        <f t="shared" si="40"/>
        <v>1.2</v>
      </c>
      <c r="K59" s="64">
        <f t="shared" si="41"/>
        <v>1.2</v>
      </c>
      <c r="L59" s="154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69"/>
      <c r="Y59" s="125">
        <f t="shared" si="37"/>
        <v>0.96</v>
      </c>
      <c r="Z59" s="120">
        <v>0.08</v>
      </c>
      <c r="AA59" s="122"/>
      <c r="AB59" s="123"/>
      <c r="AC59" s="122">
        <f t="shared" si="6"/>
        <v>1.04</v>
      </c>
      <c r="AD59" s="122">
        <f t="shared" si="38"/>
        <v>1.96</v>
      </c>
      <c r="AE59" s="122">
        <f t="shared" si="39"/>
        <v>3</v>
      </c>
    </row>
    <row r="60" spans="1:32" x14ac:dyDescent="0.2">
      <c r="A60" s="10">
        <v>45</v>
      </c>
      <c r="B60" s="80" t="s">
        <v>45</v>
      </c>
      <c r="C60" s="13">
        <v>3</v>
      </c>
      <c r="D60" s="14" t="s">
        <v>13</v>
      </c>
      <c r="E60" s="13">
        <f t="shared" si="36"/>
        <v>30</v>
      </c>
      <c r="F60" s="13">
        <v>9</v>
      </c>
      <c r="G60" s="13">
        <v>9</v>
      </c>
      <c r="H60" s="14">
        <v>12</v>
      </c>
      <c r="I60" s="13"/>
      <c r="J60" s="64">
        <f t="shared" si="40"/>
        <v>0.9</v>
      </c>
      <c r="K60" s="64">
        <f t="shared" si="41"/>
        <v>2.1</v>
      </c>
      <c r="L60" s="154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69"/>
      <c r="Y60" s="125">
        <f t="shared" si="37"/>
        <v>1.2</v>
      </c>
      <c r="Z60" s="120">
        <v>0.12</v>
      </c>
      <c r="AA60" s="121">
        <v>0.12</v>
      </c>
      <c r="AB60" s="123"/>
      <c r="AC60" s="122">
        <f t="shared" si="6"/>
        <v>1.44</v>
      </c>
      <c r="AD60" s="122">
        <f t="shared" si="38"/>
        <v>1.56</v>
      </c>
      <c r="AE60" s="122">
        <f t="shared" si="39"/>
        <v>3</v>
      </c>
    </row>
    <row r="61" spans="1:32" ht="25.5" x14ac:dyDescent="0.2">
      <c r="A61" s="27">
        <v>46</v>
      </c>
      <c r="B61" s="80" t="s">
        <v>85</v>
      </c>
      <c r="C61" s="13">
        <v>2</v>
      </c>
      <c r="D61" s="14" t="s">
        <v>12</v>
      </c>
      <c r="E61" s="13">
        <f t="shared" si="36"/>
        <v>21</v>
      </c>
      <c r="F61" s="11">
        <v>9</v>
      </c>
      <c r="G61" s="11">
        <v>6</v>
      </c>
      <c r="H61" s="12">
        <v>6</v>
      </c>
      <c r="I61" s="11"/>
      <c r="J61" s="64">
        <f t="shared" si="40"/>
        <v>0.9</v>
      </c>
      <c r="K61" s="64">
        <f t="shared" si="41"/>
        <v>1.2</v>
      </c>
      <c r="L61" s="154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69"/>
      <c r="Y61" s="120">
        <f t="shared" si="37"/>
        <v>0.84</v>
      </c>
      <c r="Z61" s="120">
        <v>0.08</v>
      </c>
      <c r="AA61" s="122"/>
      <c r="AB61" s="123"/>
      <c r="AC61" s="122">
        <f t="shared" si="6"/>
        <v>0.91999999999999993</v>
      </c>
      <c r="AD61" s="122">
        <f t="shared" si="38"/>
        <v>1.08</v>
      </c>
      <c r="AE61" s="122">
        <f t="shared" si="39"/>
        <v>2</v>
      </c>
    </row>
    <row r="62" spans="1:32" ht="38.25" x14ac:dyDescent="0.2">
      <c r="A62" s="10">
        <v>47</v>
      </c>
      <c r="B62" s="80" t="s">
        <v>86</v>
      </c>
      <c r="C62" s="13">
        <v>2</v>
      </c>
      <c r="D62" s="14" t="s">
        <v>12</v>
      </c>
      <c r="E62" s="13">
        <f t="shared" si="36"/>
        <v>18</v>
      </c>
      <c r="F62" s="11">
        <v>9</v>
      </c>
      <c r="G62" s="11">
        <v>3</v>
      </c>
      <c r="H62" s="12">
        <v>6</v>
      </c>
      <c r="I62" s="11"/>
      <c r="J62" s="64">
        <f t="shared" si="40"/>
        <v>0.9</v>
      </c>
      <c r="K62" s="64">
        <f t="shared" si="41"/>
        <v>0.9</v>
      </c>
      <c r="L62" s="154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69"/>
      <c r="Y62" s="120">
        <f t="shared" si="37"/>
        <v>0.72</v>
      </c>
      <c r="Z62" s="120">
        <v>0.08</v>
      </c>
      <c r="AA62" s="122"/>
      <c r="AB62" s="123"/>
      <c r="AC62" s="122">
        <f t="shared" si="6"/>
        <v>0.79999999999999993</v>
      </c>
      <c r="AD62" s="122">
        <f t="shared" si="38"/>
        <v>1.2000000000000002</v>
      </c>
      <c r="AE62" s="122">
        <f t="shared" si="39"/>
        <v>2</v>
      </c>
    </row>
    <row r="63" spans="1:32" x14ac:dyDescent="0.2">
      <c r="A63" s="27">
        <v>48</v>
      </c>
      <c r="B63" s="80" t="s">
        <v>46</v>
      </c>
      <c r="C63" s="15">
        <v>8</v>
      </c>
      <c r="D63" s="14" t="s">
        <v>13</v>
      </c>
      <c r="E63" s="13">
        <f t="shared" si="36"/>
        <v>0</v>
      </c>
      <c r="F63" s="13">
        <v>0</v>
      </c>
      <c r="G63" s="13">
        <v>0</v>
      </c>
      <c r="H63" s="14">
        <v>0</v>
      </c>
      <c r="I63" s="13"/>
      <c r="J63" s="64">
        <f t="shared" si="40"/>
        <v>0</v>
      </c>
      <c r="K63" s="64">
        <f t="shared" si="41"/>
        <v>0</v>
      </c>
      <c r="L63" s="154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69"/>
      <c r="Y63" s="125">
        <f t="shared" si="37"/>
        <v>0</v>
      </c>
      <c r="Z63" s="120">
        <v>0.12</v>
      </c>
      <c r="AA63" s="122"/>
      <c r="AB63" s="123"/>
      <c r="AC63" s="122">
        <f t="shared" si="6"/>
        <v>0.12</v>
      </c>
      <c r="AD63" s="122">
        <f t="shared" si="38"/>
        <v>7.88</v>
      </c>
      <c r="AE63" s="122">
        <f t="shared" si="39"/>
        <v>8</v>
      </c>
    </row>
    <row r="64" spans="1:32" x14ac:dyDescent="0.2">
      <c r="A64" s="9"/>
      <c r="B64" s="83" t="s">
        <v>17</v>
      </c>
      <c r="C64" s="40">
        <f>SUM(C56:C63)</f>
        <v>30</v>
      </c>
      <c r="D64" s="40">
        <f>COUNTIF(D56:D63,"e")</f>
        <v>4</v>
      </c>
      <c r="E64" s="40">
        <f>SUM(E56:E63)</f>
        <v>195</v>
      </c>
      <c r="F64" s="40">
        <f>SUM(F56:F63)</f>
        <v>84</v>
      </c>
      <c r="G64" s="40">
        <f t="shared" ref="G64:K64" si="42">SUM(G56:G63)</f>
        <v>45</v>
      </c>
      <c r="H64" s="40">
        <f t="shared" si="42"/>
        <v>66</v>
      </c>
      <c r="I64" s="40">
        <f t="shared" si="42"/>
        <v>0</v>
      </c>
      <c r="J64" s="63">
        <f t="shared" si="42"/>
        <v>8.4</v>
      </c>
      <c r="K64" s="63">
        <f t="shared" si="42"/>
        <v>11.1</v>
      </c>
      <c r="L64" s="153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69"/>
      <c r="Y64" s="125"/>
      <c r="Z64" s="125"/>
      <c r="AA64" s="126"/>
      <c r="AB64" s="127"/>
      <c r="AC64" s="122">
        <f t="shared" si="6"/>
        <v>0</v>
      </c>
      <c r="AD64" s="126"/>
      <c r="AE64" s="127"/>
    </row>
    <row r="65" spans="1:31" x14ac:dyDescent="0.2">
      <c r="A65" s="10"/>
      <c r="B65" s="194" t="s">
        <v>100</v>
      </c>
      <c r="C65" s="181"/>
      <c r="D65" s="181"/>
      <c r="E65" s="181"/>
      <c r="F65" s="181"/>
      <c r="G65" s="181"/>
      <c r="H65" s="181"/>
      <c r="I65" s="181"/>
      <c r="J65" s="181"/>
      <c r="K65" s="193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69"/>
      <c r="Y65" s="120"/>
      <c r="Z65" s="120"/>
      <c r="AA65" s="122"/>
      <c r="AB65" s="123"/>
      <c r="AC65" s="122">
        <f t="shared" si="6"/>
        <v>0</v>
      </c>
      <c r="AD65" s="122"/>
      <c r="AE65" s="123"/>
    </row>
    <row r="66" spans="1:31" x14ac:dyDescent="0.2">
      <c r="A66" s="10">
        <v>49</v>
      </c>
      <c r="B66" s="80" t="s">
        <v>47</v>
      </c>
      <c r="C66" s="28">
        <v>2</v>
      </c>
      <c r="D66" s="29" t="s">
        <v>12</v>
      </c>
      <c r="E66" s="13">
        <f t="shared" ref="E66:E72" si="43">SUM(F66:I66)</f>
        <v>21</v>
      </c>
      <c r="F66" s="28">
        <v>9</v>
      </c>
      <c r="G66" s="28">
        <v>6</v>
      </c>
      <c r="H66" s="29">
        <v>6</v>
      </c>
      <c r="I66" s="13"/>
      <c r="J66" s="60">
        <f>F66/10</f>
        <v>0.9</v>
      </c>
      <c r="K66" s="60">
        <f>((G66+H66+I66)/10)</f>
        <v>1.2</v>
      </c>
      <c r="L66" s="146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9"/>
      <c r="Y66" s="120">
        <f t="shared" ref="Y66:Y72" si="44">E66/25</f>
        <v>0.84</v>
      </c>
      <c r="Z66" s="120">
        <v>0.08</v>
      </c>
      <c r="AA66" s="122"/>
      <c r="AB66" s="123"/>
      <c r="AC66" s="122">
        <f t="shared" si="6"/>
        <v>0.91999999999999993</v>
      </c>
      <c r="AD66" s="122">
        <f t="shared" ref="AD66:AD72" si="45">C66-AC66</f>
        <v>1.08</v>
      </c>
      <c r="AE66" s="122">
        <f t="shared" ref="AE66:AE72" si="46">AC66+AD66</f>
        <v>2</v>
      </c>
    </row>
    <row r="67" spans="1:31" x14ac:dyDescent="0.2">
      <c r="A67" s="10">
        <v>50</v>
      </c>
      <c r="B67" s="79" t="s">
        <v>48</v>
      </c>
      <c r="C67" s="15">
        <v>3</v>
      </c>
      <c r="D67" s="14" t="s">
        <v>13</v>
      </c>
      <c r="E67" s="13">
        <f t="shared" si="43"/>
        <v>27</v>
      </c>
      <c r="F67" s="13">
        <v>18</v>
      </c>
      <c r="G67" s="13">
        <v>6</v>
      </c>
      <c r="H67" s="13">
        <v>3</v>
      </c>
      <c r="I67" s="13"/>
      <c r="J67" s="60">
        <f t="shared" ref="J67:J72" si="47">F67/10</f>
        <v>1.8</v>
      </c>
      <c r="K67" s="60">
        <f t="shared" ref="K67:K72" si="48">((G67+H67+I67)/10)</f>
        <v>0.9</v>
      </c>
      <c r="L67" s="146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9"/>
      <c r="Y67" s="120">
        <f t="shared" si="44"/>
        <v>1.08</v>
      </c>
      <c r="Z67" s="120">
        <v>0.08</v>
      </c>
      <c r="AA67" s="121">
        <v>0.12</v>
      </c>
      <c r="AB67" s="123"/>
      <c r="AC67" s="122">
        <f t="shared" si="6"/>
        <v>1.2800000000000002</v>
      </c>
      <c r="AD67" s="122">
        <f t="shared" si="45"/>
        <v>1.7199999999999998</v>
      </c>
      <c r="AE67" s="122">
        <f t="shared" si="46"/>
        <v>3</v>
      </c>
    </row>
    <row r="68" spans="1:31" x14ac:dyDescent="0.2">
      <c r="A68" s="10">
        <v>51</v>
      </c>
      <c r="B68" s="79" t="s">
        <v>49</v>
      </c>
      <c r="C68" s="28">
        <v>4</v>
      </c>
      <c r="D68" s="29" t="s">
        <v>13</v>
      </c>
      <c r="E68" s="13">
        <f t="shared" si="43"/>
        <v>30</v>
      </c>
      <c r="F68" s="28">
        <v>9</v>
      </c>
      <c r="G68" s="28">
        <v>9</v>
      </c>
      <c r="H68" s="29">
        <v>12</v>
      </c>
      <c r="I68" s="13"/>
      <c r="J68" s="60">
        <f t="shared" si="47"/>
        <v>0.9</v>
      </c>
      <c r="K68" s="60">
        <f t="shared" si="48"/>
        <v>2.1</v>
      </c>
      <c r="L68" s="146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9"/>
      <c r="Y68" s="120">
        <f t="shared" si="44"/>
        <v>1.2</v>
      </c>
      <c r="Z68" s="120">
        <v>0.12</v>
      </c>
      <c r="AA68" s="121">
        <v>0.12</v>
      </c>
      <c r="AB68" s="123"/>
      <c r="AC68" s="122">
        <f t="shared" si="6"/>
        <v>1.44</v>
      </c>
      <c r="AD68" s="122">
        <f t="shared" si="45"/>
        <v>2.56</v>
      </c>
      <c r="AE68" s="122">
        <f t="shared" si="46"/>
        <v>4</v>
      </c>
    </row>
    <row r="69" spans="1:31" x14ac:dyDescent="0.2">
      <c r="A69" s="10">
        <v>52</v>
      </c>
      <c r="B69" s="80" t="s">
        <v>50</v>
      </c>
      <c r="C69" s="15">
        <v>3</v>
      </c>
      <c r="D69" s="14" t="s">
        <v>12</v>
      </c>
      <c r="E69" s="13">
        <f t="shared" si="43"/>
        <v>30</v>
      </c>
      <c r="F69" s="13">
        <v>10</v>
      </c>
      <c r="G69" s="13">
        <v>10</v>
      </c>
      <c r="H69" s="14">
        <v>10</v>
      </c>
      <c r="I69" s="13"/>
      <c r="J69" s="60">
        <f t="shared" si="47"/>
        <v>1</v>
      </c>
      <c r="K69" s="60">
        <f t="shared" si="48"/>
        <v>2</v>
      </c>
      <c r="L69" s="146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9"/>
      <c r="Y69" s="120">
        <f t="shared" si="44"/>
        <v>1.2</v>
      </c>
      <c r="Z69" s="120">
        <v>0.08</v>
      </c>
      <c r="AA69" s="122"/>
      <c r="AB69" s="123"/>
      <c r="AC69" s="122">
        <f t="shared" si="6"/>
        <v>1.28</v>
      </c>
      <c r="AD69" s="122">
        <f t="shared" si="45"/>
        <v>1.72</v>
      </c>
      <c r="AE69" s="122">
        <f t="shared" si="46"/>
        <v>3</v>
      </c>
    </row>
    <row r="70" spans="1:31" ht="38.25" x14ac:dyDescent="0.2">
      <c r="A70" s="10">
        <v>53</v>
      </c>
      <c r="B70" s="79" t="s">
        <v>87</v>
      </c>
      <c r="C70" s="13">
        <v>3</v>
      </c>
      <c r="D70" s="14" t="s">
        <v>12</v>
      </c>
      <c r="E70" s="13">
        <f t="shared" si="43"/>
        <v>27</v>
      </c>
      <c r="F70" s="13">
        <v>9</v>
      </c>
      <c r="G70" s="13">
        <v>6</v>
      </c>
      <c r="H70" s="13">
        <v>12</v>
      </c>
      <c r="I70" s="13"/>
      <c r="J70" s="60">
        <f t="shared" si="47"/>
        <v>0.9</v>
      </c>
      <c r="K70" s="60">
        <f t="shared" si="48"/>
        <v>1.8</v>
      </c>
      <c r="L70" s="146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9"/>
      <c r="Y70" s="120">
        <f t="shared" si="44"/>
        <v>1.08</v>
      </c>
      <c r="Z70" s="120">
        <v>0.12</v>
      </c>
      <c r="AA70" s="122">
        <v>0.08</v>
      </c>
      <c r="AB70" s="123"/>
      <c r="AC70" s="122">
        <f t="shared" si="6"/>
        <v>1.2800000000000002</v>
      </c>
      <c r="AD70" s="122">
        <f t="shared" si="45"/>
        <v>1.7199999999999998</v>
      </c>
      <c r="AE70" s="122">
        <f t="shared" si="46"/>
        <v>3</v>
      </c>
    </row>
    <row r="71" spans="1:31" ht="25.5" x14ac:dyDescent="0.2">
      <c r="A71" s="10">
        <v>54</v>
      </c>
      <c r="B71" s="79" t="s">
        <v>88</v>
      </c>
      <c r="C71" s="14">
        <v>6</v>
      </c>
      <c r="D71" s="14" t="s">
        <v>13</v>
      </c>
      <c r="E71" s="13">
        <f t="shared" si="43"/>
        <v>45</v>
      </c>
      <c r="F71" s="14">
        <v>18</v>
      </c>
      <c r="G71" s="14">
        <v>12</v>
      </c>
      <c r="H71" s="14">
        <v>15</v>
      </c>
      <c r="I71" s="17"/>
      <c r="J71" s="60">
        <f t="shared" si="47"/>
        <v>1.8</v>
      </c>
      <c r="K71" s="60">
        <f t="shared" si="48"/>
        <v>2.7</v>
      </c>
      <c r="L71" s="146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9"/>
      <c r="Y71" s="120">
        <f t="shared" si="44"/>
        <v>1.8</v>
      </c>
      <c r="Z71" s="120">
        <v>0.12</v>
      </c>
      <c r="AA71" s="121">
        <v>0.12</v>
      </c>
      <c r="AB71" s="120"/>
      <c r="AC71" s="122">
        <f t="shared" ref="AC71:AC84" si="49">Y71+Z71+AA71+AB71</f>
        <v>2.04</v>
      </c>
      <c r="AD71" s="122">
        <f t="shared" si="45"/>
        <v>3.96</v>
      </c>
      <c r="AE71" s="122">
        <f t="shared" si="46"/>
        <v>6</v>
      </c>
    </row>
    <row r="72" spans="1:31" x14ac:dyDescent="0.2">
      <c r="A72" s="9">
        <v>55</v>
      </c>
      <c r="B72" s="76" t="s">
        <v>51</v>
      </c>
      <c r="C72" s="53">
        <v>2</v>
      </c>
      <c r="D72" s="54" t="s">
        <v>12</v>
      </c>
      <c r="E72" s="53">
        <f t="shared" si="43"/>
        <v>18</v>
      </c>
      <c r="F72" s="53">
        <v>0</v>
      </c>
      <c r="G72" s="53">
        <v>0</v>
      </c>
      <c r="H72" s="54">
        <v>18</v>
      </c>
      <c r="I72" s="53"/>
      <c r="J72" s="60">
        <f t="shared" si="47"/>
        <v>0</v>
      </c>
      <c r="K72" s="60">
        <f t="shared" si="48"/>
        <v>1.8</v>
      </c>
      <c r="L72" s="146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9"/>
      <c r="Y72" s="120">
        <f t="shared" si="44"/>
        <v>0.72</v>
      </c>
      <c r="Z72" s="125">
        <v>0.16</v>
      </c>
      <c r="AA72" s="126"/>
      <c r="AB72" s="127"/>
      <c r="AC72" s="122">
        <f t="shared" si="49"/>
        <v>0.88</v>
      </c>
      <c r="AD72" s="126">
        <f t="shared" si="45"/>
        <v>1.1200000000000001</v>
      </c>
      <c r="AE72" s="126">
        <f t="shared" si="46"/>
        <v>2</v>
      </c>
    </row>
    <row r="73" spans="1:31" x14ac:dyDescent="0.2">
      <c r="A73" s="30"/>
      <c r="B73" s="84" t="s">
        <v>52</v>
      </c>
      <c r="C73" s="55">
        <f>SUM(C66:C72)</f>
        <v>23</v>
      </c>
      <c r="D73" s="56">
        <f>COUNTIF(D66:D72,"e")</f>
        <v>3</v>
      </c>
      <c r="E73" s="55">
        <f t="shared" ref="E73:K73" si="50">SUM(E66:E72)</f>
        <v>198</v>
      </c>
      <c r="F73" s="55">
        <f t="shared" si="50"/>
        <v>73</v>
      </c>
      <c r="G73" s="55">
        <f t="shared" si="50"/>
        <v>49</v>
      </c>
      <c r="H73" s="56">
        <f t="shared" si="50"/>
        <v>76</v>
      </c>
      <c r="I73" s="55">
        <f t="shared" si="50"/>
        <v>0</v>
      </c>
      <c r="J73" s="65">
        <f t="shared" si="50"/>
        <v>7.3</v>
      </c>
      <c r="K73" s="65">
        <f t="shared" si="50"/>
        <v>12.5</v>
      </c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69"/>
      <c r="Y73" s="119"/>
      <c r="Z73" s="119"/>
      <c r="AA73" s="119"/>
      <c r="AB73" s="119"/>
      <c r="AC73" s="122">
        <f t="shared" si="49"/>
        <v>0</v>
      </c>
      <c r="AD73" s="119"/>
      <c r="AE73" s="119"/>
    </row>
    <row r="74" spans="1:31" x14ac:dyDescent="0.2">
      <c r="A74" s="29"/>
      <c r="B74" s="189" t="s">
        <v>101</v>
      </c>
      <c r="C74" s="190"/>
      <c r="D74" s="190"/>
      <c r="E74" s="190"/>
      <c r="F74" s="190"/>
      <c r="G74" s="190"/>
      <c r="H74" s="190"/>
      <c r="I74" s="190"/>
      <c r="J74" s="190"/>
      <c r="K74" s="191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69"/>
      <c r="Y74" s="120"/>
      <c r="Z74" s="120"/>
      <c r="AA74" s="122"/>
      <c r="AB74" s="123"/>
      <c r="AC74" s="122">
        <f t="shared" si="49"/>
        <v>0</v>
      </c>
      <c r="AD74" s="122"/>
      <c r="AE74" s="122"/>
    </row>
    <row r="75" spans="1:31" x14ac:dyDescent="0.2">
      <c r="A75" s="10">
        <v>56</v>
      </c>
      <c r="B75" s="80" t="s">
        <v>53</v>
      </c>
      <c r="C75" s="15">
        <v>3</v>
      </c>
      <c r="D75" s="14" t="s">
        <v>13</v>
      </c>
      <c r="E75" s="13">
        <f t="shared" ref="E75:E84" si="51">SUM(F75:I75)</f>
        <v>30</v>
      </c>
      <c r="F75" s="13">
        <v>12</v>
      </c>
      <c r="G75" s="13">
        <v>6</v>
      </c>
      <c r="H75" s="14">
        <v>12</v>
      </c>
      <c r="I75" s="13"/>
      <c r="J75" s="60">
        <f>F75/10</f>
        <v>1.2</v>
      </c>
      <c r="K75" s="60">
        <f>((G75+H75+I75)/10)</f>
        <v>1.8</v>
      </c>
      <c r="L75" s="146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9"/>
      <c r="Y75" s="120">
        <f t="shared" ref="Y75:Y84" si="52">E75/25</f>
        <v>1.2</v>
      </c>
      <c r="Z75" s="120">
        <v>0.12</v>
      </c>
      <c r="AA75" s="121">
        <v>0.12</v>
      </c>
      <c r="AB75" s="123"/>
      <c r="AC75" s="122">
        <f t="shared" si="49"/>
        <v>1.44</v>
      </c>
      <c r="AD75" s="122">
        <f t="shared" ref="AD75:AD84" si="53">C75-AC75</f>
        <v>1.56</v>
      </c>
      <c r="AE75" s="122">
        <f t="shared" ref="AE75:AE84" si="54">AC75+AD75</f>
        <v>3</v>
      </c>
    </row>
    <row r="76" spans="1:31" x14ac:dyDescent="0.2">
      <c r="A76" s="10">
        <v>57</v>
      </c>
      <c r="B76" s="80" t="s">
        <v>54</v>
      </c>
      <c r="C76" s="15">
        <v>1</v>
      </c>
      <c r="D76" s="14" t="s">
        <v>12</v>
      </c>
      <c r="E76" s="13">
        <f t="shared" si="51"/>
        <v>15</v>
      </c>
      <c r="F76" s="13">
        <v>5</v>
      </c>
      <c r="G76" s="31">
        <v>5</v>
      </c>
      <c r="H76" s="32">
        <v>5</v>
      </c>
      <c r="I76" s="13"/>
      <c r="J76" s="60">
        <f t="shared" ref="J76:J84" si="55">F76/10</f>
        <v>0.5</v>
      </c>
      <c r="K76" s="60">
        <f t="shared" ref="K76:K82" si="56">((G76+H76+I76)/10)</f>
        <v>1</v>
      </c>
      <c r="L76" s="146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9"/>
      <c r="Y76" s="120">
        <f t="shared" si="52"/>
        <v>0.6</v>
      </c>
      <c r="Z76" s="120">
        <v>0.08</v>
      </c>
      <c r="AA76" s="122"/>
      <c r="AB76" s="123"/>
      <c r="AC76" s="122">
        <f t="shared" si="49"/>
        <v>0.67999999999999994</v>
      </c>
      <c r="AD76" s="122">
        <f t="shared" si="53"/>
        <v>0.32000000000000006</v>
      </c>
      <c r="AE76" s="122">
        <f t="shared" si="54"/>
        <v>1</v>
      </c>
    </row>
    <row r="77" spans="1:31" x14ac:dyDescent="0.2">
      <c r="A77" s="10">
        <v>58</v>
      </c>
      <c r="B77" s="80" t="s">
        <v>55</v>
      </c>
      <c r="C77" s="13">
        <v>2</v>
      </c>
      <c r="D77" s="14" t="s">
        <v>12</v>
      </c>
      <c r="E77" s="13">
        <f t="shared" si="51"/>
        <v>18</v>
      </c>
      <c r="F77" s="13">
        <v>9</v>
      </c>
      <c r="G77" s="13">
        <v>3</v>
      </c>
      <c r="H77" s="14">
        <v>6</v>
      </c>
      <c r="I77" s="13"/>
      <c r="J77" s="60">
        <f t="shared" si="55"/>
        <v>0.9</v>
      </c>
      <c r="K77" s="60">
        <f t="shared" si="56"/>
        <v>0.9</v>
      </c>
      <c r="L77" s="146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9"/>
      <c r="Y77" s="120">
        <f t="shared" si="52"/>
        <v>0.72</v>
      </c>
      <c r="Z77" s="120">
        <v>0.08</v>
      </c>
      <c r="AA77" s="122"/>
      <c r="AB77" s="123"/>
      <c r="AC77" s="122">
        <f t="shared" si="49"/>
        <v>0.79999999999999993</v>
      </c>
      <c r="AD77" s="122">
        <f t="shared" si="53"/>
        <v>1.2000000000000002</v>
      </c>
      <c r="AE77" s="122">
        <f t="shared" si="54"/>
        <v>2</v>
      </c>
    </row>
    <row r="78" spans="1:31" x14ac:dyDescent="0.2">
      <c r="A78" s="10">
        <v>59</v>
      </c>
      <c r="B78" s="80" t="s">
        <v>56</v>
      </c>
      <c r="C78" s="15">
        <v>3</v>
      </c>
      <c r="D78" s="14" t="s">
        <v>12</v>
      </c>
      <c r="E78" s="13">
        <f t="shared" si="51"/>
        <v>27</v>
      </c>
      <c r="F78" s="13">
        <v>12</v>
      </c>
      <c r="G78" s="31">
        <v>9</v>
      </c>
      <c r="H78" s="32">
        <v>6</v>
      </c>
      <c r="I78" s="13"/>
      <c r="J78" s="60">
        <f t="shared" si="55"/>
        <v>1.2</v>
      </c>
      <c r="K78" s="60">
        <f t="shared" si="56"/>
        <v>1.5</v>
      </c>
      <c r="L78" s="146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9"/>
      <c r="Y78" s="120">
        <f t="shared" si="52"/>
        <v>1.08</v>
      </c>
      <c r="Z78" s="120">
        <v>0.12</v>
      </c>
      <c r="AA78" s="122"/>
      <c r="AB78" s="123"/>
      <c r="AC78" s="122">
        <f t="shared" si="49"/>
        <v>1.2000000000000002</v>
      </c>
      <c r="AD78" s="122">
        <f t="shared" si="53"/>
        <v>1.7999999999999998</v>
      </c>
      <c r="AE78" s="122">
        <f t="shared" si="54"/>
        <v>3</v>
      </c>
    </row>
    <row r="79" spans="1:31" ht="38.25" x14ac:dyDescent="0.2">
      <c r="A79" s="10">
        <v>60</v>
      </c>
      <c r="B79" s="80" t="s">
        <v>71</v>
      </c>
      <c r="C79" s="13">
        <v>2</v>
      </c>
      <c r="D79" s="14" t="s">
        <v>12</v>
      </c>
      <c r="E79" s="13">
        <f t="shared" si="51"/>
        <v>17</v>
      </c>
      <c r="F79" s="13">
        <v>8</v>
      </c>
      <c r="G79" s="13">
        <v>6</v>
      </c>
      <c r="H79" s="14">
        <v>3</v>
      </c>
      <c r="I79" s="13"/>
      <c r="J79" s="60">
        <f t="shared" si="55"/>
        <v>0.8</v>
      </c>
      <c r="K79" s="60">
        <f t="shared" si="56"/>
        <v>0.9</v>
      </c>
      <c r="L79" s="146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9"/>
      <c r="Y79" s="120">
        <f t="shared" si="52"/>
        <v>0.68</v>
      </c>
      <c r="Z79" s="120">
        <v>0.08</v>
      </c>
      <c r="AA79" s="122"/>
      <c r="AB79" s="123"/>
      <c r="AC79" s="122">
        <f t="shared" si="49"/>
        <v>0.76</v>
      </c>
      <c r="AD79" s="122">
        <f t="shared" si="53"/>
        <v>1.24</v>
      </c>
      <c r="AE79" s="122">
        <f t="shared" si="54"/>
        <v>2</v>
      </c>
    </row>
    <row r="80" spans="1:31" ht="38.25" x14ac:dyDescent="0.2">
      <c r="A80" s="10">
        <v>61</v>
      </c>
      <c r="B80" s="80" t="s">
        <v>72</v>
      </c>
      <c r="C80" s="13">
        <v>2</v>
      </c>
      <c r="D80" s="14" t="s">
        <v>12</v>
      </c>
      <c r="E80" s="13">
        <f t="shared" si="51"/>
        <v>18</v>
      </c>
      <c r="F80" s="13">
        <v>9</v>
      </c>
      <c r="G80" s="13">
        <v>3</v>
      </c>
      <c r="H80" s="14">
        <v>6</v>
      </c>
      <c r="I80" s="13"/>
      <c r="J80" s="60">
        <f t="shared" si="55"/>
        <v>0.9</v>
      </c>
      <c r="K80" s="60">
        <f t="shared" si="56"/>
        <v>0.9</v>
      </c>
      <c r="L80" s="146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9"/>
      <c r="Y80" s="120">
        <f t="shared" si="52"/>
        <v>0.72</v>
      </c>
      <c r="Z80" s="120">
        <v>0.08</v>
      </c>
      <c r="AA80" s="122"/>
      <c r="AB80" s="123"/>
      <c r="AC80" s="122">
        <f t="shared" si="49"/>
        <v>0.79999999999999993</v>
      </c>
      <c r="AD80" s="122">
        <f t="shared" si="53"/>
        <v>1.2000000000000002</v>
      </c>
      <c r="AE80" s="122">
        <f t="shared" si="54"/>
        <v>2</v>
      </c>
    </row>
    <row r="81" spans="1:32" ht="25.5" x14ac:dyDescent="0.2">
      <c r="A81" s="10">
        <v>62</v>
      </c>
      <c r="B81" s="76" t="s">
        <v>73</v>
      </c>
      <c r="C81" s="33">
        <v>2</v>
      </c>
      <c r="D81" s="34" t="s">
        <v>12</v>
      </c>
      <c r="E81" s="13">
        <f t="shared" si="51"/>
        <v>18</v>
      </c>
      <c r="F81" s="33">
        <v>9</v>
      </c>
      <c r="G81" s="33">
        <v>3</v>
      </c>
      <c r="H81" s="33">
        <v>6</v>
      </c>
      <c r="I81" s="35"/>
      <c r="J81" s="60">
        <f t="shared" si="55"/>
        <v>0.9</v>
      </c>
      <c r="K81" s="60">
        <f t="shared" si="56"/>
        <v>0.9</v>
      </c>
      <c r="L81" s="146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9"/>
      <c r="Y81" s="120">
        <f t="shared" si="52"/>
        <v>0.72</v>
      </c>
      <c r="Z81" s="120">
        <v>0.08</v>
      </c>
      <c r="AA81" s="128"/>
      <c r="AB81" s="129"/>
      <c r="AC81" s="122">
        <f t="shared" si="49"/>
        <v>0.79999999999999993</v>
      </c>
      <c r="AD81" s="126">
        <f t="shared" si="53"/>
        <v>1.2000000000000002</v>
      </c>
      <c r="AE81" s="126">
        <f t="shared" si="54"/>
        <v>2</v>
      </c>
    </row>
    <row r="82" spans="1:32" ht="51" x14ac:dyDescent="0.2">
      <c r="A82" s="10">
        <v>63</v>
      </c>
      <c r="B82" s="85" t="s">
        <v>77</v>
      </c>
      <c r="C82" s="29">
        <v>1</v>
      </c>
      <c r="D82" s="29" t="s">
        <v>12</v>
      </c>
      <c r="E82" s="13">
        <f t="shared" si="51"/>
        <v>12</v>
      </c>
      <c r="F82" s="29">
        <v>3</v>
      </c>
      <c r="G82" s="29">
        <v>3</v>
      </c>
      <c r="H82" s="29">
        <v>6</v>
      </c>
      <c r="I82" s="17"/>
      <c r="J82" s="60">
        <f t="shared" si="55"/>
        <v>0.3</v>
      </c>
      <c r="K82" s="60">
        <f t="shared" si="56"/>
        <v>0.9</v>
      </c>
      <c r="L82" s="146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9"/>
      <c r="Y82" s="120">
        <f t="shared" si="52"/>
        <v>0.48</v>
      </c>
      <c r="Z82" s="120">
        <v>0.08</v>
      </c>
      <c r="AA82" s="122"/>
      <c r="AB82" s="123"/>
      <c r="AC82" s="122">
        <f t="shared" si="49"/>
        <v>0.55999999999999994</v>
      </c>
      <c r="AD82" s="122">
        <f t="shared" si="53"/>
        <v>0.44000000000000006</v>
      </c>
      <c r="AE82" s="122">
        <f t="shared" si="54"/>
        <v>1</v>
      </c>
    </row>
    <row r="83" spans="1:32" x14ac:dyDescent="0.2">
      <c r="A83" s="10">
        <v>64</v>
      </c>
      <c r="B83" s="86" t="s">
        <v>57</v>
      </c>
      <c r="C83" s="36">
        <v>2</v>
      </c>
      <c r="D83" s="24" t="s">
        <v>12</v>
      </c>
      <c r="E83" s="13">
        <f t="shared" si="51"/>
        <v>18</v>
      </c>
      <c r="F83" s="37">
        <v>0</v>
      </c>
      <c r="G83" s="37">
        <v>0</v>
      </c>
      <c r="H83" s="37">
        <v>18</v>
      </c>
      <c r="I83" s="37"/>
      <c r="J83" s="60">
        <f t="shared" si="55"/>
        <v>0</v>
      </c>
      <c r="K83" s="60">
        <f>((G83+H83+I83)/10)</f>
        <v>1.8</v>
      </c>
      <c r="L83" s="146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9"/>
      <c r="Y83" s="120">
        <f t="shared" si="52"/>
        <v>0.72</v>
      </c>
      <c r="Z83" s="120">
        <v>0.12</v>
      </c>
      <c r="AA83" s="122"/>
      <c r="AB83" s="123"/>
      <c r="AC83" s="122">
        <f t="shared" si="49"/>
        <v>0.84</v>
      </c>
      <c r="AD83" s="122">
        <f t="shared" si="53"/>
        <v>1.1600000000000001</v>
      </c>
      <c r="AE83" s="122">
        <f t="shared" si="54"/>
        <v>2</v>
      </c>
    </row>
    <row r="84" spans="1:32" x14ac:dyDescent="0.2">
      <c r="A84" s="10">
        <v>65</v>
      </c>
      <c r="B84" s="87" t="s">
        <v>58</v>
      </c>
      <c r="C84" s="15">
        <v>6</v>
      </c>
      <c r="D84" s="12" t="s">
        <v>13</v>
      </c>
      <c r="E84" s="13">
        <f t="shared" si="51"/>
        <v>0</v>
      </c>
      <c r="F84" s="11">
        <v>0</v>
      </c>
      <c r="G84" s="11">
        <v>0</v>
      </c>
      <c r="H84" s="11">
        <v>0</v>
      </c>
      <c r="I84" s="11"/>
      <c r="J84" s="60">
        <f t="shared" si="55"/>
        <v>0</v>
      </c>
      <c r="K84" s="60">
        <f>((G84+H84+I84)/10)</f>
        <v>0</v>
      </c>
      <c r="L84" s="146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9"/>
      <c r="Y84" s="120">
        <f t="shared" si="52"/>
        <v>0</v>
      </c>
      <c r="Z84" s="120"/>
      <c r="AA84" s="122"/>
      <c r="AB84" s="123"/>
      <c r="AC84" s="122">
        <f t="shared" si="49"/>
        <v>0</v>
      </c>
      <c r="AD84" s="122">
        <f t="shared" si="53"/>
        <v>6</v>
      </c>
      <c r="AE84" s="122">
        <f t="shared" si="54"/>
        <v>6</v>
      </c>
    </row>
    <row r="85" spans="1:32" x14ac:dyDescent="0.2">
      <c r="A85" s="38"/>
      <c r="B85" s="81" t="s">
        <v>17</v>
      </c>
      <c r="C85" s="5">
        <f>SUM(C75:C84)</f>
        <v>24</v>
      </c>
      <c r="D85" s="21">
        <f>COUNTIF(D75:D84,"e")</f>
        <v>2</v>
      </c>
      <c r="E85" s="39">
        <f t="shared" ref="E85:K85" si="57">SUM(E75:E84)</f>
        <v>173</v>
      </c>
      <c r="F85" s="39">
        <f t="shared" si="57"/>
        <v>67</v>
      </c>
      <c r="G85" s="39">
        <f t="shared" si="57"/>
        <v>38</v>
      </c>
      <c r="H85" s="39">
        <f t="shared" si="57"/>
        <v>68</v>
      </c>
      <c r="I85" s="39">
        <f t="shared" si="57"/>
        <v>0</v>
      </c>
      <c r="J85" s="66">
        <f t="shared" si="57"/>
        <v>6.7</v>
      </c>
      <c r="K85" s="66">
        <f t="shared" si="57"/>
        <v>10.600000000000001</v>
      </c>
      <c r="L85" s="149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69"/>
      <c r="Y85" s="123"/>
      <c r="Z85" s="120"/>
      <c r="AA85" s="121"/>
      <c r="AB85" s="124"/>
      <c r="AC85" s="123"/>
      <c r="AD85" s="122"/>
      <c r="AE85" s="123"/>
    </row>
    <row r="86" spans="1:32" ht="16.5" x14ac:dyDescent="0.2">
      <c r="A86" s="38"/>
      <c r="B86" s="88" t="s">
        <v>64</v>
      </c>
      <c r="C86" s="5">
        <f>C54+C64+C73+C85</f>
        <v>103</v>
      </c>
      <c r="D86" s="5">
        <f t="shared" ref="D86:I86" si="58">D54+D64+D73+D85</f>
        <v>11</v>
      </c>
      <c r="E86" s="5">
        <f t="shared" si="58"/>
        <v>749</v>
      </c>
      <c r="F86" s="5">
        <f t="shared" si="58"/>
        <v>299</v>
      </c>
      <c r="G86" s="5">
        <f t="shared" si="58"/>
        <v>174</v>
      </c>
      <c r="H86" s="5">
        <f t="shared" si="58"/>
        <v>276</v>
      </c>
      <c r="I86" s="5">
        <f t="shared" si="58"/>
        <v>0</v>
      </c>
      <c r="J86" s="67"/>
      <c r="K86" s="60"/>
      <c r="L86" s="146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74"/>
      <c r="Y86" s="130"/>
      <c r="Z86" s="131"/>
      <c r="AA86" s="132"/>
      <c r="AB86" s="130"/>
      <c r="AC86" s="130"/>
      <c r="AD86" s="132"/>
      <c r="AE86" s="130"/>
    </row>
    <row r="87" spans="1:32" ht="14.25" customHeight="1" x14ac:dyDescent="0.2">
      <c r="A87" s="38"/>
      <c r="B87" s="89" t="s">
        <v>62</v>
      </c>
      <c r="C87" s="40">
        <f>C13+C24+C34+C45+C54+C64+C73+C85</f>
        <v>210</v>
      </c>
      <c r="D87" s="40">
        <f>D13+D24+D34+D45+D54+D64+D73+D85</f>
        <v>22</v>
      </c>
      <c r="E87" s="5">
        <f>E13+E24+E34+E45+E54+E64+E85+E73</f>
        <v>1502</v>
      </c>
      <c r="F87" s="5">
        <f>F13+F24+F34+F45+F54+F64+F85+F73</f>
        <v>647</v>
      </c>
      <c r="G87" s="5">
        <f>G13+G24+G34+G45+G54+G64+G85+G73</f>
        <v>303</v>
      </c>
      <c r="H87" s="5">
        <f>H13+H24+H34+H45+H54+H64+H85+H73</f>
        <v>552</v>
      </c>
      <c r="I87" s="5">
        <f>I13+I24+I34+I45+I54+I64+I85+I73</f>
        <v>0</v>
      </c>
      <c r="J87" s="68"/>
      <c r="K87" s="68"/>
      <c r="L87" s="157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4"/>
      <c r="Y87" s="123">
        <f>SUM(Y6:Y84)</f>
        <v>60.08</v>
      </c>
      <c r="Z87" s="123">
        <f>SUM(Z6:Z84)</f>
        <v>6.2000000000000046</v>
      </c>
      <c r="AA87" s="122">
        <f>SUM(AA6:AA84)</f>
        <v>2.4400000000000013</v>
      </c>
      <c r="AB87" s="123">
        <f t="shared" ref="AB87" si="59">SUM(AB6:AB84)</f>
        <v>0</v>
      </c>
      <c r="AC87" s="122">
        <f>SUM(AC6:AC84)</f>
        <v>68.72</v>
      </c>
      <c r="AD87" s="122">
        <f>SUM(AD6:AD84)</f>
        <v>141.27999999999997</v>
      </c>
      <c r="AE87" s="122">
        <f>SUM(AE6:AE84)</f>
        <v>210</v>
      </c>
    </row>
    <row r="88" spans="1:32" x14ac:dyDescent="0.2">
      <c r="A88" s="38"/>
      <c r="B88" s="90" t="s">
        <v>59</v>
      </c>
      <c r="C88" s="41"/>
      <c r="D88" s="42"/>
      <c r="E88" s="42"/>
      <c r="F88" s="43">
        <f>(F87/E87)*100</f>
        <v>43.075898801597866</v>
      </c>
      <c r="G88" s="43">
        <f>(G87/E87)*100</f>
        <v>20.173102529960051</v>
      </c>
      <c r="H88" s="43">
        <f>(H87/E87)*100</f>
        <v>36.750998668442072</v>
      </c>
      <c r="I88" s="43"/>
      <c r="J88" s="69"/>
      <c r="K88" s="70"/>
      <c r="L88" s="158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4"/>
      <c r="Y88" s="123"/>
      <c r="Z88" s="133">
        <f>Z89/C87*100</f>
        <v>32.723809523809521</v>
      </c>
      <c r="AA88" s="122"/>
      <c r="AB88" s="123"/>
      <c r="AC88" s="120"/>
      <c r="AD88" s="121"/>
      <c r="AE88" s="120"/>
    </row>
    <row r="89" spans="1:32" s="50" customFormat="1" x14ac:dyDescent="0.2">
      <c r="A89" s="51"/>
      <c r="B89" s="90" t="s">
        <v>63</v>
      </c>
      <c r="C89" s="106">
        <f>SUM(C7+C16+C27)</f>
        <v>5</v>
      </c>
      <c r="D89" s="106"/>
      <c r="E89" s="106">
        <f>SUM(E7+E16+E27)</f>
        <v>45</v>
      </c>
      <c r="F89" s="106">
        <f>SUM(F7+F16+F27)</f>
        <v>45</v>
      </c>
      <c r="G89" s="106"/>
      <c r="H89" s="106"/>
      <c r="I89" s="106"/>
      <c r="J89" s="69"/>
      <c r="K89" s="70"/>
      <c r="L89" s="158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7"/>
      <c r="Y89" s="123">
        <f>C87/2</f>
        <v>105</v>
      </c>
      <c r="Z89" s="122">
        <f>Y87+Z87+AA87+AB87</f>
        <v>68.72</v>
      </c>
      <c r="AA89" s="122"/>
      <c r="AB89" s="123"/>
      <c r="AC89" s="120"/>
      <c r="AD89" s="121"/>
      <c r="AE89" s="120"/>
      <c r="AF89" s="140"/>
    </row>
    <row r="90" spans="1:32" s="50" customFormat="1" ht="13.5" customHeight="1" x14ac:dyDescent="0.2">
      <c r="A90" s="51"/>
      <c r="B90" s="91" t="s">
        <v>21</v>
      </c>
      <c r="C90" s="106">
        <f>C18</f>
        <v>2</v>
      </c>
      <c r="D90" s="106"/>
      <c r="E90" s="106">
        <f>E18</f>
        <v>18</v>
      </c>
      <c r="F90" s="106"/>
      <c r="G90" s="106"/>
      <c r="H90" s="106">
        <f>H18</f>
        <v>18</v>
      </c>
      <c r="I90" s="74"/>
      <c r="J90" s="70"/>
      <c r="K90" s="70"/>
      <c r="L90" s="158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7"/>
      <c r="Y90" s="130"/>
      <c r="Z90" s="130"/>
      <c r="AA90" s="132"/>
      <c r="AB90" s="130"/>
      <c r="AC90" s="134"/>
      <c r="AD90" s="135"/>
      <c r="AE90" s="134"/>
      <c r="AF90" s="140"/>
    </row>
    <row r="91" spans="1:32" x14ac:dyDescent="0.2">
      <c r="A91" s="38"/>
      <c r="B91" s="92" t="s">
        <v>74</v>
      </c>
      <c r="C91" s="107">
        <f>SUM(C50+C57+C82)</f>
        <v>8</v>
      </c>
      <c r="D91" s="107"/>
      <c r="E91" s="107">
        <f t="shared" ref="E91:H91" si="60">SUM(E50+E57+E82)</f>
        <v>66</v>
      </c>
      <c r="F91" s="107">
        <f t="shared" si="60"/>
        <v>30</v>
      </c>
      <c r="G91" s="107">
        <f t="shared" si="60"/>
        <v>12</v>
      </c>
      <c r="H91" s="107">
        <f t="shared" si="60"/>
        <v>24</v>
      </c>
      <c r="I91" s="75"/>
      <c r="J91" s="71"/>
      <c r="K91" s="71"/>
      <c r="L91" s="159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4"/>
      <c r="Y91" s="123"/>
      <c r="Z91" s="123"/>
      <c r="AA91" s="122"/>
      <c r="AB91" s="123"/>
      <c r="AC91" s="136"/>
      <c r="AD91" s="137"/>
      <c r="AE91" s="136"/>
    </row>
    <row r="92" spans="1:32" x14ac:dyDescent="0.2">
      <c r="A92" s="38"/>
      <c r="B92" s="92" t="s">
        <v>75</v>
      </c>
      <c r="C92" s="107">
        <f>SUM(C7+C8+C11+C27+C32+C33+C42+C43+C44+C52+C53+C61+C62+C70+C71+C79+C80+C81+C82+C63+C36+C26+C15+C6)</f>
        <v>68</v>
      </c>
      <c r="D92" s="107"/>
      <c r="E92" s="107">
        <f>SUM(E7+E8+E11+E27+E32+E33+E42+E43+E44+E52+E53+E61+E62+E70+E71+E79+E80+E81+E82+E63+E36+E26+E15+E6)</f>
        <v>476</v>
      </c>
      <c r="F92" s="107">
        <f>SUM(F7+F8+F11+F27+F32+F33+F42+F43+F44+F52+F53+F61+F62+F70+F71+F79+F80+F81+F82+F63+F36+F26+F15+F6)</f>
        <v>203</v>
      </c>
      <c r="G92" s="107">
        <f>SUM(G7+G8+G11+G27+G32+G33+G42+G43+G44+G52+G53+G61+G62+G70+G71+G79+G80+G81+G82+G63+G36+G26+G15+G6)</f>
        <v>90</v>
      </c>
      <c r="H92" s="107">
        <f>SUM(H7+H8+H11+H27+H32+H33+H42+H43+H44+H52+H53+H61+H62+H70+H71+H79+H80+H81+H82+H63+H36+H26+H15+H6)</f>
        <v>183</v>
      </c>
      <c r="I92" s="75"/>
      <c r="J92" s="72"/>
      <c r="K92" s="72"/>
      <c r="L92" s="160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4"/>
      <c r="Y92" s="123"/>
      <c r="Z92" s="123"/>
      <c r="AA92" s="122"/>
      <c r="AB92" s="123"/>
      <c r="AC92" s="123"/>
      <c r="AD92" s="122"/>
      <c r="AE92" s="119"/>
    </row>
    <row r="93" spans="1:32" x14ac:dyDescent="0.2">
      <c r="A93" s="38"/>
      <c r="B93" s="92" t="s">
        <v>60</v>
      </c>
      <c r="C93" s="108">
        <f>C92/C87*100</f>
        <v>32.38095238095238</v>
      </c>
      <c r="D93" s="75"/>
      <c r="E93" s="75"/>
      <c r="F93" s="75"/>
      <c r="G93" s="109"/>
      <c r="H93" s="109"/>
      <c r="I93" s="109"/>
      <c r="J93" s="104"/>
      <c r="K93" s="104"/>
      <c r="L93" s="160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4"/>
      <c r="Y93" s="123"/>
      <c r="Z93" s="123"/>
      <c r="AA93" s="122"/>
      <c r="AB93" s="123"/>
      <c r="AC93" s="123"/>
      <c r="AD93" s="122"/>
      <c r="AE93" s="119"/>
    </row>
    <row r="94" spans="1:32" x14ac:dyDescent="0.2">
      <c r="A94" s="44"/>
      <c r="B94" s="93"/>
      <c r="C94" s="2"/>
      <c r="D94" s="2"/>
      <c r="E94" s="2"/>
      <c r="F94" s="2"/>
      <c r="G94" s="2"/>
      <c r="H94" s="2"/>
      <c r="I94" s="96"/>
      <c r="J94" s="97"/>
      <c r="K94" s="97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49"/>
      <c r="Y94" s="111"/>
      <c r="Z94" s="111"/>
      <c r="AA94" s="112"/>
      <c r="AB94" s="111"/>
      <c r="AC94" s="111"/>
      <c r="AD94" s="112"/>
      <c r="AE94" s="113"/>
    </row>
    <row r="95" spans="1:32" x14ac:dyDescent="0.2">
      <c r="A95" s="44"/>
      <c r="B95" s="93" t="s">
        <v>61</v>
      </c>
      <c r="C95" s="45"/>
      <c r="D95" s="2"/>
      <c r="E95" s="2"/>
      <c r="F95" s="2"/>
      <c r="G95" s="1"/>
      <c r="H95" s="1"/>
      <c r="I95" s="49"/>
      <c r="J95" s="98"/>
      <c r="K95" s="98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49"/>
      <c r="Y95" s="111"/>
      <c r="Z95" s="111"/>
      <c r="AA95" s="112"/>
      <c r="AB95" s="111"/>
      <c r="AC95" s="111"/>
      <c r="AD95" s="112"/>
      <c r="AE95" s="113"/>
    </row>
    <row r="96" spans="1:32" x14ac:dyDescent="0.2">
      <c r="A96" s="44"/>
      <c r="B96" s="94"/>
      <c r="C96" s="46"/>
      <c r="D96" s="44"/>
      <c r="E96" s="44"/>
      <c r="F96" s="44"/>
      <c r="G96" s="44"/>
      <c r="H96" s="44"/>
      <c r="I96" s="99"/>
      <c r="J96" s="98"/>
      <c r="K96" s="98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49"/>
      <c r="Y96" s="111"/>
      <c r="Z96" s="111"/>
      <c r="AA96" s="112"/>
      <c r="AB96" s="111"/>
      <c r="AC96" s="111"/>
      <c r="AD96" s="112"/>
      <c r="AE96" s="113"/>
    </row>
    <row r="97" spans="1:31" x14ac:dyDescent="0.2">
      <c r="A97" s="44"/>
      <c r="B97" s="94"/>
      <c r="C97" s="46"/>
      <c r="D97" s="44"/>
      <c r="E97" s="44"/>
      <c r="F97" s="44"/>
      <c r="G97" s="44"/>
      <c r="H97" s="44"/>
      <c r="I97" s="99"/>
      <c r="J97" s="98"/>
      <c r="K97" s="98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49"/>
      <c r="Y97" s="111"/>
      <c r="Z97" s="111"/>
      <c r="AA97" s="112"/>
      <c r="AB97" s="111"/>
      <c r="AC97" s="111"/>
      <c r="AD97" s="112"/>
      <c r="AE97" s="113"/>
    </row>
    <row r="98" spans="1:31" x14ac:dyDescent="0.2">
      <c r="A98" s="44"/>
      <c r="B98" s="94"/>
      <c r="C98" s="46"/>
      <c r="D98" s="44"/>
      <c r="E98" s="44"/>
      <c r="F98" s="44"/>
      <c r="G98" s="44"/>
      <c r="H98" s="44"/>
      <c r="I98" s="99"/>
      <c r="J98" s="98"/>
      <c r="K98" s="98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49"/>
      <c r="Y98" s="111"/>
      <c r="Z98" s="111"/>
      <c r="AA98" s="112"/>
      <c r="AB98" s="111"/>
      <c r="AC98" s="111"/>
      <c r="AD98" s="112"/>
      <c r="AE98" s="113"/>
    </row>
    <row r="99" spans="1:31" x14ac:dyDescent="0.2">
      <c r="A99" s="44"/>
      <c r="B99" s="94"/>
      <c r="C99" s="46"/>
      <c r="D99" s="44"/>
      <c r="E99" s="44"/>
      <c r="F99" s="44"/>
      <c r="G99" s="44"/>
      <c r="H99" s="44"/>
      <c r="I99" s="99"/>
      <c r="J99" s="98"/>
      <c r="K99" s="98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49"/>
      <c r="Y99" s="111"/>
      <c r="Z99" s="111"/>
      <c r="AA99" s="112"/>
      <c r="AB99" s="111"/>
      <c r="AC99" s="111"/>
      <c r="AD99" s="112"/>
      <c r="AE99" s="113"/>
    </row>
    <row r="100" spans="1:31" x14ac:dyDescent="0.2">
      <c r="A100" s="44"/>
      <c r="B100" s="94"/>
      <c r="C100" s="46"/>
      <c r="D100" s="44"/>
      <c r="E100" s="44"/>
      <c r="F100" s="44"/>
      <c r="G100" s="44"/>
      <c r="H100" s="44"/>
      <c r="I100" s="99"/>
      <c r="J100" s="98"/>
      <c r="K100" s="98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49"/>
      <c r="Y100" s="111"/>
      <c r="Z100" s="111"/>
      <c r="AA100" s="112"/>
      <c r="AB100" s="111"/>
      <c r="AC100" s="111"/>
      <c r="AD100" s="112"/>
      <c r="AE100" s="113"/>
    </row>
    <row r="101" spans="1:31" x14ac:dyDescent="0.2">
      <c r="A101" s="44"/>
      <c r="B101" s="94"/>
      <c r="C101" s="46"/>
      <c r="D101" s="44"/>
      <c r="E101" s="44"/>
      <c r="F101" s="44"/>
      <c r="G101" s="44"/>
      <c r="H101" s="44"/>
      <c r="I101" s="99"/>
      <c r="J101" s="98"/>
      <c r="K101" s="98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49"/>
      <c r="Y101" s="111"/>
      <c r="Z101" s="111"/>
      <c r="AA101" s="112"/>
      <c r="AB101" s="111"/>
      <c r="AC101" s="111"/>
      <c r="AD101" s="112"/>
      <c r="AE101" s="113"/>
    </row>
    <row r="102" spans="1:31" x14ac:dyDescent="0.2">
      <c r="A102" s="44"/>
      <c r="B102" s="94"/>
      <c r="C102" s="46"/>
      <c r="D102" s="44"/>
      <c r="E102" s="44"/>
      <c r="F102" s="44"/>
      <c r="G102" s="44"/>
      <c r="H102" s="44"/>
      <c r="I102" s="99"/>
      <c r="J102" s="98"/>
      <c r="K102" s="98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49"/>
      <c r="Y102" s="111"/>
      <c r="Z102" s="111"/>
      <c r="AA102" s="112"/>
      <c r="AB102" s="111"/>
      <c r="AC102" s="111"/>
      <c r="AD102" s="112"/>
      <c r="AE102" s="113"/>
    </row>
    <row r="103" spans="1:31" x14ac:dyDescent="0.2">
      <c r="A103" s="44"/>
      <c r="B103" s="94"/>
      <c r="C103" s="46"/>
      <c r="D103" s="44"/>
      <c r="E103" s="44"/>
      <c r="F103" s="44"/>
      <c r="G103" s="44"/>
      <c r="H103" s="44"/>
      <c r="I103" s="99"/>
      <c r="J103" s="98"/>
      <c r="K103" s="98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49"/>
      <c r="Y103" s="111"/>
      <c r="Z103" s="111"/>
      <c r="AA103" s="112"/>
      <c r="AB103" s="111"/>
      <c r="AC103" s="111"/>
      <c r="AD103" s="112"/>
      <c r="AE103" s="113"/>
    </row>
    <row r="104" spans="1:31" x14ac:dyDescent="0.2">
      <c r="A104" s="44"/>
      <c r="B104" s="94"/>
      <c r="C104" s="46"/>
      <c r="D104" s="44"/>
      <c r="E104" s="44"/>
      <c r="F104" s="44"/>
      <c r="G104" s="44"/>
      <c r="H104" s="44"/>
      <c r="I104" s="99"/>
      <c r="J104" s="98"/>
      <c r="K104" s="98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49"/>
      <c r="Y104" s="111"/>
      <c r="Z104" s="111"/>
      <c r="AA104" s="112"/>
      <c r="AB104" s="111"/>
      <c r="AC104" s="111"/>
      <c r="AD104" s="112"/>
      <c r="AE104" s="113"/>
    </row>
    <row r="105" spans="1:31" x14ac:dyDescent="0.2">
      <c r="A105" s="44"/>
      <c r="B105" s="94"/>
      <c r="C105" s="46"/>
      <c r="D105" s="44"/>
      <c r="E105" s="44"/>
      <c r="F105" s="44"/>
      <c r="G105" s="44"/>
      <c r="H105" s="44"/>
      <c r="I105" s="99"/>
      <c r="J105" s="98"/>
      <c r="K105" s="98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49"/>
      <c r="Y105" s="111"/>
      <c r="Z105" s="111"/>
      <c r="AA105" s="112"/>
      <c r="AB105" s="111"/>
      <c r="AC105" s="111"/>
      <c r="AD105" s="112"/>
      <c r="AE105" s="113"/>
    </row>
    <row r="106" spans="1:31" x14ac:dyDescent="0.2">
      <c r="A106" s="44"/>
      <c r="B106" s="94"/>
      <c r="C106" s="46"/>
      <c r="D106" s="44"/>
      <c r="E106" s="44"/>
      <c r="F106" s="44"/>
      <c r="G106" s="44"/>
      <c r="H106" s="44"/>
      <c r="I106" s="99"/>
      <c r="J106" s="98"/>
      <c r="K106" s="98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49"/>
      <c r="Y106" s="111"/>
      <c r="Z106" s="111"/>
      <c r="AA106" s="112"/>
      <c r="AB106" s="111"/>
      <c r="AC106" s="111"/>
      <c r="AD106" s="112"/>
      <c r="AE106" s="113"/>
    </row>
    <row r="107" spans="1:31" x14ac:dyDescent="0.2">
      <c r="A107" s="44"/>
      <c r="B107" s="94"/>
      <c r="C107" s="46"/>
      <c r="D107" s="44"/>
      <c r="E107" s="44"/>
      <c r="F107" s="44"/>
      <c r="G107" s="44"/>
      <c r="H107" s="44"/>
      <c r="I107" s="99"/>
      <c r="J107" s="98"/>
      <c r="K107" s="98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49"/>
      <c r="Y107" s="111"/>
      <c r="Z107" s="111"/>
      <c r="AA107" s="112"/>
      <c r="AB107" s="111"/>
      <c r="AC107" s="111"/>
      <c r="AD107" s="112"/>
      <c r="AE107" s="113"/>
    </row>
    <row r="108" spans="1:31" x14ac:dyDescent="0.2">
      <c r="A108" s="44"/>
      <c r="B108" s="94"/>
      <c r="C108" s="46"/>
      <c r="D108" s="44"/>
      <c r="E108" s="44"/>
      <c r="F108" s="44"/>
      <c r="G108" s="44"/>
      <c r="H108" s="44"/>
      <c r="I108" s="99"/>
      <c r="J108" s="98"/>
      <c r="K108" s="98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49"/>
      <c r="Y108" s="111"/>
      <c r="Z108" s="111"/>
      <c r="AA108" s="112"/>
      <c r="AB108" s="111"/>
      <c r="AC108" s="111"/>
      <c r="AD108" s="112"/>
      <c r="AE108" s="113"/>
    </row>
    <row r="109" spans="1:31" x14ac:dyDescent="0.2">
      <c r="A109" s="44"/>
      <c r="B109" s="94"/>
      <c r="C109" s="46"/>
      <c r="D109" s="44"/>
      <c r="E109" s="44"/>
      <c r="F109" s="44"/>
      <c r="G109" s="44"/>
      <c r="H109" s="44"/>
      <c r="I109" s="99"/>
      <c r="J109" s="98"/>
      <c r="K109" s="98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49"/>
      <c r="Y109" s="111"/>
      <c r="Z109" s="111"/>
      <c r="AA109" s="112"/>
      <c r="AB109" s="111"/>
      <c r="AC109" s="111"/>
      <c r="AD109" s="112"/>
      <c r="AE109" s="113"/>
    </row>
    <row r="110" spans="1:31" x14ac:dyDescent="0.2">
      <c r="A110" s="44"/>
      <c r="B110" s="94"/>
      <c r="C110" s="46"/>
      <c r="D110" s="44"/>
      <c r="E110" s="44"/>
      <c r="F110" s="44"/>
      <c r="G110" s="44"/>
      <c r="H110" s="44"/>
      <c r="I110" s="99"/>
      <c r="J110" s="98"/>
      <c r="K110" s="98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49"/>
      <c r="Y110" s="111"/>
      <c r="Z110" s="111"/>
      <c r="AA110" s="112"/>
      <c r="AB110" s="111"/>
      <c r="AC110" s="111"/>
      <c r="AD110" s="112"/>
      <c r="AE110" s="113"/>
    </row>
    <row r="111" spans="1:31" x14ac:dyDescent="0.2">
      <c r="A111" s="44"/>
      <c r="B111" s="94"/>
      <c r="C111" s="46"/>
      <c r="D111" s="44"/>
      <c r="E111" s="44"/>
      <c r="F111" s="44"/>
      <c r="G111" s="44"/>
      <c r="H111" s="44"/>
      <c r="I111" s="99"/>
      <c r="J111" s="98"/>
      <c r="K111" s="98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49"/>
      <c r="Y111" s="111"/>
      <c r="Z111" s="111"/>
      <c r="AA111" s="112"/>
      <c r="AB111" s="111"/>
      <c r="AC111" s="111"/>
      <c r="AD111" s="112"/>
      <c r="AE111" s="113"/>
    </row>
    <row r="112" spans="1:31" x14ac:dyDescent="0.2">
      <c r="A112" s="44"/>
      <c r="B112" s="94"/>
      <c r="C112" s="46"/>
      <c r="D112" s="44"/>
      <c r="E112" s="44"/>
      <c r="F112" s="44"/>
      <c r="G112" s="44"/>
      <c r="H112" s="44"/>
      <c r="I112" s="99"/>
      <c r="J112" s="98"/>
      <c r="K112" s="98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49"/>
      <c r="Y112" s="111"/>
      <c r="Z112" s="111"/>
      <c r="AA112" s="112"/>
      <c r="AB112" s="111"/>
      <c r="AC112" s="111"/>
      <c r="AD112" s="112"/>
      <c r="AE112" s="113"/>
    </row>
    <row r="113" spans="1:31" x14ac:dyDescent="0.2">
      <c r="A113" s="44"/>
      <c r="B113" s="94"/>
      <c r="C113" s="46"/>
      <c r="D113" s="44"/>
      <c r="E113" s="44"/>
      <c r="F113" s="44"/>
      <c r="G113" s="44"/>
      <c r="H113" s="44"/>
      <c r="I113" s="99"/>
      <c r="J113" s="98"/>
      <c r="K113" s="98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49"/>
      <c r="Y113" s="111"/>
      <c r="Z113" s="111"/>
      <c r="AA113" s="112"/>
      <c r="AB113" s="111"/>
      <c r="AC113" s="111"/>
      <c r="AD113" s="112"/>
      <c r="AE113" s="113"/>
    </row>
    <row r="114" spans="1:31" x14ac:dyDescent="0.2">
      <c r="A114" s="44"/>
      <c r="B114" s="94"/>
      <c r="C114" s="46"/>
      <c r="D114" s="44"/>
      <c r="E114" s="44"/>
      <c r="F114" s="44"/>
      <c r="G114" s="44"/>
      <c r="H114" s="44"/>
      <c r="I114" s="99"/>
      <c r="J114" s="98"/>
      <c r="K114" s="98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49"/>
      <c r="Y114" s="111"/>
      <c r="Z114" s="111"/>
      <c r="AA114" s="112"/>
      <c r="AB114" s="111"/>
      <c r="AC114" s="111"/>
      <c r="AD114" s="112"/>
      <c r="AE114" s="113"/>
    </row>
    <row r="115" spans="1:31" x14ac:dyDescent="0.2">
      <c r="A115" s="44"/>
      <c r="B115" s="94"/>
      <c r="C115" s="46"/>
      <c r="D115" s="44"/>
      <c r="E115" s="44"/>
      <c r="F115" s="44"/>
      <c r="G115" s="44"/>
      <c r="H115" s="44"/>
      <c r="I115" s="99"/>
      <c r="J115" s="98"/>
      <c r="K115" s="98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49"/>
      <c r="Y115" s="111"/>
      <c r="Z115" s="111"/>
      <c r="AA115" s="112"/>
      <c r="AB115" s="111"/>
      <c r="AC115" s="111"/>
      <c r="AD115" s="112"/>
      <c r="AE115" s="113"/>
    </row>
    <row r="116" spans="1:31" x14ac:dyDescent="0.2">
      <c r="A116" s="44"/>
      <c r="B116" s="94"/>
      <c r="C116" s="46"/>
      <c r="D116" s="44"/>
      <c r="E116" s="44"/>
      <c r="F116" s="44"/>
      <c r="G116" s="44"/>
      <c r="H116" s="44"/>
      <c r="I116" s="99"/>
      <c r="J116" s="98"/>
      <c r="K116" s="98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49"/>
      <c r="Y116" s="111"/>
      <c r="Z116" s="111"/>
      <c r="AA116" s="112"/>
      <c r="AB116" s="111"/>
      <c r="AC116" s="111"/>
      <c r="AD116" s="112"/>
      <c r="AE116" s="113"/>
    </row>
    <row r="117" spans="1:31" x14ac:dyDescent="0.2">
      <c r="A117" s="44"/>
      <c r="B117" s="94"/>
      <c r="C117" s="46"/>
      <c r="D117" s="44"/>
      <c r="E117" s="44"/>
      <c r="F117" s="44"/>
      <c r="G117" s="44"/>
      <c r="H117" s="44"/>
      <c r="I117" s="99"/>
      <c r="J117" s="98"/>
      <c r="K117" s="98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49"/>
      <c r="Y117" s="111"/>
      <c r="Z117" s="111"/>
      <c r="AA117" s="112"/>
      <c r="AB117" s="111"/>
      <c r="AC117" s="111"/>
      <c r="AD117" s="112"/>
      <c r="AE117" s="113"/>
    </row>
    <row r="118" spans="1:31" x14ac:dyDescent="0.2">
      <c r="A118" s="44"/>
      <c r="B118" s="94"/>
      <c r="C118" s="46"/>
      <c r="D118" s="44"/>
      <c r="E118" s="44"/>
      <c r="F118" s="44"/>
      <c r="G118" s="44"/>
      <c r="H118" s="44"/>
      <c r="I118" s="99"/>
      <c r="J118" s="98"/>
      <c r="K118" s="98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49"/>
      <c r="Y118" s="111"/>
      <c r="Z118" s="111"/>
      <c r="AA118" s="112"/>
      <c r="AB118" s="111"/>
      <c r="AC118" s="111"/>
      <c r="AD118" s="112"/>
      <c r="AE118" s="113"/>
    </row>
    <row r="119" spans="1:31" x14ac:dyDescent="0.2">
      <c r="A119" s="44"/>
      <c r="B119" s="94"/>
      <c r="C119" s="46"/>
      <c r="D119" s="44"/>
      <c r="E119" s="44"/>
      <c r="F119" s="44"/>
      <c r="G119" s="44"/>
      <c r="H119" s="44"/>
      <c r="I119" s="99"/>
      <c r="J119" s="98"/>
      <c r="K119" s="98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49"/>
      <c r="Y119" s="111"/>
      <c r="Z119" s="111"/>
      <c r="AA119" s="112"/>
      <c r="AB119" s="111"/>
      <c r="AC119" s="111"/>
      <c r="AD119" s="112"/>
      <c r="AE119" s="113"/>
    </row>
    <row r="120" spans="1:31" x14ac:dyDescent="0.2">
      <c r="A120" s="44"/>
      <c r="B120" s="94"/>
      <c r="C120" s="46"/>
      <c r="D120" s="44"/>
      <c r="E120" s="44"/>
      <c r="F120" s="44"/>
      <c r="G120" s="44"/>
      <c r="H120" s="44"/>
      <c r="I120" s="99"/>
      <c r="J120" s="98"/>
      <c r="K120" s="98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49"/>
      <c r="Y120" s="111"/>
      <c r="Z120" s="111"/>
      <c r="AA120" s="112"/>
      <c r="AB120" s="111"/>
      <c r="AC120" s="111"/>
      <c r="AD120" s="112"/>
      <c r="AE120" s="113"/>
    </row>
    <row r="121" spans="1:31" x14ac:dyDescent="0.2">
      <c r="A121" s="44"/>
      <c r="B121" s="94"/>
      <c r="C121" s="46"/>
      <c r="D121" s="44"/>
      <c r="E121" s="44"/>
      <c r="F121" s="44"/>
      <c r="G121" s="44"/>
      <c r="H121" s="44"/>
      <c r="I121" s="99"/>
      <c r="J121" s="98"/>
      <c r="K121" s="98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49"/>
      <c r="Y121" s="111"/>
      <c r="Z121" s="111"/>
      <c r="AA121" s="112"/>
      <c r="AB121" s="111"/>
      <c r="AC121" s="111"/>
      <c r="AD121" s="112"/>
      <c r="AE121" s="113"/>
    </row>
    <row r="122" spans="1:31" x14ac:dyDescent="0.2">
      <c r="A122" s="44"/>
      <c r="B122" s="94"/>
      <c r="C122" s="46"/>
      <c r="D122" s="44"/>
      <c r="E122" s="44"/>
      <c r="F122" s="44"/>
      <c r="G122" s="44"/>
      <c r="H122" s="44"/>
      <c r="I122" s="99"/>
      <c r="J122" s="98"/>
      <c r="K122" s="98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49"/>
      <c r="Y122" s="111"/>
      <c r="Z122" s="111"/>
      <c r="AA122" s="112"/>
      <c r="AB122" s="111"/>
      <c r="AC122" s="111"/>
      <c r="AD122" s="112"/>
      <c r="AE122" s="113"/>
    </row>
    <row r="123" spans="1:31" x14ac:dyDescent="0.2">
      <c r="A123" s="44"/>
      <c r="B123" s="94"/>
      <c r="C123" s="46"/>
      <c r="D123" s="44"/>
      <c r="E123" s="44"/>
      <c r="F123" s="44"/>
      <c r="G123" s="44"/>
      <c r="H123" s="44"/>
      <c r="I123" s="99"/>
      <c r="J123" s="98"/>
      <c r="K123" s="98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49"/>
      <c r="Y123" s="111"/>
      <c r="Z123" s="111"/>
      <c r="AA123" s="112"/>
      <c r="AB123" s="111"/>
      <c r="AC123" s="111"/>
      <c r="AD123" s="112"/>
      <c r="AE123" s="113"/>
    </row>
    <row r="124" spans="1:31" x14ac:dyDescent="0.2">
      <c r="A124" s="44"/>
      <c r="B124" s="94"/>
      <c r="C124" s="46"/>
      <c r="D124" s="44"/>
      <c r="E124" s="44"/>
      <c r="F124" s="44"/>
      <c r="G124" s="44"/>
      <c r="H124" s="44"/>
      <c r="I124" s="99"/>
      <c r="J124" s="98"/>
      <c r="K124" s="98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49"/>
      <c r="Y124" s="111"/>
      <c r="Z124" s="111"/>
      <c r="AA124" s="112"/>
      <c r="AB124" s="111"/>
      <c r="AC124" s="111"/>
      <c r="AD124" s="112"/>
      <c r="AE124" s="113"/>
    </row>
    <row r="125" spans="1:31" x14ac:dyDescent="0.2">
      <c r="A125" s="44"/>
      <c r="B125" s="94"/>
      <c r="C125" s="46"/>
      <c r="D125" s="44"/>
      <c r="E125" s="44"/>
      <c r="F125" s="44"/>
      <c r="G125" s="44"/>
      <c r="H125" s="44"/>
      <c r="I125" s="99"/>
      <c r="J125" s="98"/>
      <c r="K125" s="98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49"/>
      <c r="Y125" s="111"/>
      <c r="Z125" s="111"/>
      <c r="AA125" s="112"/>
      <c r="AB125" s="111"/>
      <c r="AC125" s="111"/>
      <c r="AD125" s="112"/>
      <c r="AE125" s="113"/>
    </row>
    <row r="126" spans="1:31" x14ac:dyDescent="0.2">
      <c r="A126" s="44"/>
      <c r="B126" s="94"/>
      <c r="C126" s="46"/>
      <c r="D126" s="44"/>
      <c r="E126" s="44"/>
      <c r="F126" s="44"/>
      <c r="G126" s="44"/>
      <c r="H126" s="44"/>
      <c r="I126" s="99"/>
      <c r="J126" s="98"/>
      <c r="K126" s="98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49"/>
      <c r="Y126" s="111"/>
      <c r="Z126" s="111"/>
      <c r="AA126" s="112"/>
      <c r="AB126" s="111"/>
      <c r="AC126" s="111"/>
      <c r="AD126" s="112"/>
      <c r="AE126" s="113"/>
    </row>
    <row r="127" spans="1:31" x14ac:dyDescent="0.2">
      <c r="A127" s="44"/>
      <c r="B127" s="94"/>
      <c r="C127" s="46"/>
      <c r="D127" s="44"/>
      <c r="E127" s="44"/>
      <c r="F127" s="44"/>
      <c r="G127" s="44"/>
      <c r="H127" s="44"/>
      <c r="I127" s="99"/>
      <c r="J127" s="98"/>
      <c r="K127" s="98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49"/>
      <c r="Y127" s="111"/>
      <c r="Z127" s="111"/>
      <c r="AA127" s="112"/>
      <c r="AB127" s="111"/>
      <c r="AC127" s="111"/>
      <c r="AD127" s="112"/>
      <c r="AE127" s="113"/>
    </row>
    <row r="128" spans="1:31" x14ac:dyDescent="0.2">
      <c r="A128" s="44"/>
      <c r="B128" s="94"/>
      <c r="C128" s="46"/>
      <c r="D128" s="44"/>
      <c r="E128" s="44"/>
      <c r="F128" s="44"/>
      <c r="G128" s="44"/>
      <c r="H128" s="44"/>
      <c r="I128" s="99"/>
      <c r="J128" s="98"/>
      <c r="K128" s="98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49"/>
      <c r="Y128" s="111"/>
      <c r="Z128" s="111"/>
      <c r="AA128" s="112"/>
      <c r="AB128" s="111"/>
      <c r="AC128" s="111"/>
      <c r="AD128" s="112"/>
      <c r="AE128" s="113"/>
    </row>
    <row r="129" spans="1:31" x14ac:dyDescent="0.2">
      <c r="A129" s="44"/>
      <c r="B129" s="94"/>
      <c r="C129" s="46"/>
      <c r="D129" s="44"/>
      <c r="E129" s="44"/>
      <c r="F129" s="44"/>
      <c r="G129" s="44"/>
      <c r="H129" s="44"/>
      <c r="I129" s="99"/>
      <c r="J129" s="98"/>
      <c r="K129" s="98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49"/>
      <c r="Y129" s="111"/>
      <c r="Z129" s="111"/>
      <c r="AA129" s="112"/>
      <c r="AB129" s="111"/>
      <c r="AC129" s="111"/>
      <c r="AD129" s="112"/>
      <c r="AE129" s="113"/>
    </row>
    <row r="130" spans="1:31" x14ac:dyDescent="0.2">
      <c r="A130" s="44"/>
      <c r="B130" s="94"/>
      <c r="C130" s="46"/>
      <c r="D130" s="44"/>
      <c r="E130" s="44"/>
      <c r="F130" s="44"/>
      <c r="G130" s="44"/>
      <c r="H130" s="44"/>
      <c r="I130" s="99"/>
      <c r="J130" s="98"/>
      <c r="K130" s="98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49"/>
      <c r="Y130" s="111"/>
      <c r="Z130" s="111"/>
      <c r="AA130" s="112"/>
      <c r="AB130" s="111"/>
      <c r="AC130" s="111"/>
      <c r="AD130" s="112"/>
      <c r="AE130" s="113"/>
    </row>
    <row r="131" spans="1:31" x14ac:dyDescent="0.2">
      <c r="A131" s="44"/>
      <c r="B131" s="94"/>
      <c r="C131" s="46"/>
      <c r="D131" s="44"/>
      <c r="E131" s="44"/>
      <c r="F131" s="44"/>
      <c r="G131" s="44"/>
      <c r="H131" s="44"/>
      <c r="I131" s="99"/>
      <c r="J131" s="98"/>
      <c r="K131" s="98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49"/>
      <c r="Y131" s="111"/>
      <c r="Z131" s="111"/>
      <c r="AA131" s="112"/>
      <c r="AB131" s="111"/>
      <c r="AC131" s="111"/>
      <c r="AD131" s="112"/>
      <c r="AE131" s="113"/>
    </row>
    <row r="132" spans="1:31" x14ac:dyDescent="0.2">
      <c r="A132" s="44"/>
      <c r="B132" s="94"/>
      <c r="C132" s="46"/>
      <c r="D132" s="44"/>
      <c r="E132" s="44"/>
      <c r="F132" s="44"/>
      <c r="G132" s="44"/>
      <c r="H132" s="44"/>
      <c r="I132" s="99"/>
      <c r="J132" s="98"/>
      <c r="K132" s="98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49"/>
      <c r="Y132" s="111"/>
      <c r="Z132" s="111"/>
      <c r="AA132" s="112"/>
      <c r="AB132" s="111"/>
      <c r="AC132" s="111"/>
      <c r="AD132" s="112"/>
      <c r="AE132" s="113"/>
    </row>
    <row r="133" spans="1:31" x14ac:dyDescent="0.2">
      <c r="A133" s="44"/>
      <c r="B133" s="94"/>
      <c r="C133" s="46"/>
      <c r="D133" s="44"/>
      <c r="E133" s="44"/>
      <c r="F133" s="44"/>
      <c r="G133" s="44"/>
      <c r="H133" s="44"/>
      <c r="I133" s="99"/>
      <c r="J133" s="98"/>
      <c r="K133" s="98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49"/>
      <c r="Y133" s="111"/>
      <c r="Z133" s="111"/>
      <c r="AA133" s="112"/>
      <c r="AB133" s="111"/>
      <c r="AC133" s="111"/>
      <c r="AD133" s="112"/>
      <c r="AE133" s="113"/>
    </row>
    <row r="134" spans="1:31" x14ac:dyDescent="0.2">
      <c r="A134" s="44"/>
      <c r="B134" s="94"/>
      <c r="C134" s="46"/>
      <c r="D134" s="44"/>
      <c r="E134" s="44"/>
      <c r="F134" s="44"/>
      <c r="G134" s="44"/>
      <c r="H134" s="44"/>
      <c r="I134" s="99"/>
      <c r="J134" s="98"/>
      <c r="K134" s="98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49"/>
      <c r="Y134" s="111"/>
      <c r="Z134" s="111"/>
      <c r="AA134" s="112"/>
      <c r="AB134" s="111"/>
      <c r="AC134" s="111"/>
      <c r="AD134" s="112"/>
      <c r="AE134" s="113"/>
    </row>
    <row r="135" spans="1:31" x14ac:dyDescent="0.2">
      <c r="A135" s="44"/>
      <c r="B135" s="94"/>
      <c r="C135" s="46"/>
      <c r="D135" s="44"/>
      <c r="E135" s="44"/>
      <c r="F135" s="44"/>
      <c r="G135" s="44"/>
      <c r="H135" s="44"/>
      <c r="I135" s="99"/>
      <c r="J135" s="98"/>
      <c r="K135" s="98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49"/>
      <c r="Y135" s="111"/>
      <c r="Z135" s="111"/>
      <c r="AA135" s="112"/>
      <c r="AB135" s="111"/>
      <c r="AC135" s="111"/>
      <c r="AD135" s="112"/>
      <c r="AE135" s="113"/>
    </row>
    <row r="136" spans="1:31" x14ac:dyDescent="0.2">
      <c r="A136" s="44"/>
      <c r="B136" s="94"/>
      <c r="C136" s="46"/>
      <c r="D136" s="44"/>
      <c r="E136" s="44"/>
      <c r="F136" s="44"/>
      <c r="G136" s="44"/>
      <c r="H136" s="44"/>
      <c r="I136" s="99"/>
      <c r="J136" s="98"/>
      <c r="K136" s="98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49"/>
      <c r="Y136" s="111"/>
      <c r="Z136" s="111"/>
      <c r="AA136" s="112"/>
      <c r="AB136" s="111"/>
      <c r="AC136" s="111"/>
      <c r="AD136" s="112"/>
      <c r="AE136" s="113"/>
    </row>
    <row r="137" spans="1:31" x14ac:dyDescent="0.2">
      <c r="A137" s="44"/>
      <c r="B137" s="94"/>
      <c r="C137" s="46"/>
      <c r="D137" s="44"/>
      <c r="E137" s="44"/>
      <c r="F137" s="44"/>
      <c r="G137" s="44"/>
      <c r="H137" s="44"/>
      <c r="I137" s="99"/>
      <c r="J137" s="98"/>
      <c r="K137" s="98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49"/>
      <c r="Y137" s="111"/>
      <c r="Z137" s="111"/>
      <c r="AA137" s="112"/>
      <c r="AB137" s="111"/>
      <c r="AC137" s="111"/>
      <c r="AD137" s="112"/>
      <c r="AE137" s="113"/>
    </row>
    <row r="138" spans="1:31" x14ac:dyDescent="0.2">
      <c r="A138" s="44"/>
      <c r="B138" s="94"/>
      <c r="C138" s="46"/>
      <c r="D138" s="44"/>
      <c r="E138" s="44"/>
      <c r="F138" s="44"/>
      <c r="G138" s="44"/>
      <c r="H138" s="44"/>
      <c r="I138" s="99"/>
      <c r="J138" s="98"/>
      <c r="K138" s="98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49"/>
      <c r="Y138" s="111"/>
      <c r="Z138" s="111"/>
      <c r="AA138" s="112"/>
      <c r="AB138" s="111"/>
      <c r="AC138" s="111"/>
      <c r="AD138" s="112"/>
      <c r="AE138" s="113"/>
    </row>
    <row r="139" spans="1:31" x14ac:dyDescent="0.2">
      <c r="A139" s="44"/>
      <c r="B139" s="94"/>
      <c r="C139" s="46"/>
      <c r="D139" s="44"/>
      <c r="E139" s="44"/>
      <c r="F139" s="44"/>
      <c r="G139" s="44"/>
      <c r="H139" s="44"/>
      <c r="I139" s="99"/>
      <c r="J139" s="98"/>
      <c r="K139" s="98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49"/>
      <c r="Y139" s="111"/>
      <c r="Z139" s="111"/>
      <c r="AA139" s="112"/>
      <c r="AB139" s="111"/>
      <c r="AC139" s="111"/>
      <c r="AD139" s="112"/>
      <c r="AE139" s="113"/>
    </row>
    <row r="140" spans="1:31" x14ac:dyDescent="0.2">
      <c r="A140" s="44"/>
      <c r="B140" s="94"/>
      <c r="C140" s="46"/>
      <c r="D140" s="44"/>
      <c r="E140" s="44"/>
      <c r="F140" s="44"/>
      <c r="G140" s="44"/>
      <c r="H140" s="44"/>
      <c r="I140" s="99"/>
      <c r="J140" s="98"/>
      <c r="K140" s="98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49"/>
      <c r="Y140" s="111"/>
      <c r="Z140" s="111"/>
      <c r="AA140" s="112"/>
      <c r="AB140" s="111"/>
      <c r="AC140" s="111"/>
      <c r="AD140" s="112"/>
      <c r="AE140" s="113"/>
    </row>
    <row r="141" spans="1:31" x14ac:dyDescent="0.2">
      <c r="A141" s="44"/>
      <c r="B141" s="94"/>
      <c r="C141" s="46"/>
      <c r="D141" s="44"/>
      <c r="E141" s="44"/>
      <c r="F141" s="44"/>
      <c r="G141" s="44"/>
      <c r="H141" s="44"/>
      <c r="I141" s="99"/>
      <c r="J141" s="98"/>
      <c r="K141" s="98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49"/>
      <c r="Y141" s="111"/>
      <c r="Z141" s="111"/>
      <c r="AA141" s="112"/>
      <c r="AB141" s="111"/>
      <c r="AC141" s="111"/>
      <c r="AD141" s="112"/>
      <c r="AE141" s="113"/>
    </row>
    <row r="142" spans="1:31" x14ac:dyDescent="0.2">
      <c r="A142" s="44"/>
      <c r="B142" s="94"/>
      <c r="C142" s="46"/>
      <c r="D142" s="44"/>
      <c r="E142" s="44"/>
      <c r="F142" s="44"/>
      <c r="G142" s="44"/>
      <c r="H142" s="44"/>
      <c r="I142" s="99"/>
      <c r="J142" s="98"/>
      <c r="K142" s="98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49"/>
      <c r="Y142" s="111"/>
      <c r="Z142" s="111"/>
      <c r="AA142" s="112"/>
      <c r="AB142" s="111"/>
      <c r="AC142" s="111"/>
      <c r="AD142" s="112"/>
      <c r="AE142" s="113"/>
    </row>
    <row r="143" spans="1:31" x14ac:dyDescent="0.2">
      <c r="A143" s="44"/>
      <c r="B143" s="94"/>
      <c r="C143" s="46"/>
      <c r="D143" s="44"/>
      <c r="E143" s="44"/>
      <c r="F143" s="44"/>
      <c r="G143" s="44"/>
      <c r="H143" s="44"/>
      <c r="I143" s="99"/>
      <c r="J143" s="98"/>
      <c r="K143" s="98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49"/>
      <c r="Y143" s="111"/>
      <c r="Z143" s="111"/>
      <c r="AA143" s="112"/>
      <c r="AB143" s="111"/>
      <c r="AC143" s="111"/>
      <c r="AD143" s="112"/>
      <c r="AE143" s="113"/>
    </row>
    <row r="144" spans="1:31" x14ac:dyDescent="0.2">
      <c r="A144" s="44"/>
      <c r="B144" s="94"/>
      <c r="C144" s="46"/>
      <c r="D144" s="44"/>
      <c r="E144" s="44"/>
      <c r="F144" s="44"/>
      <c r="G144" s="44"/>
      <c r="H144" s="44"/>
      <c r="I144" s="99"/>
      <c r="J144" s="98"/>
      <c r="K144" s="98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49"/>
      <c r="Y144" s="111"/>
      <c r="Z144" s="111"/>
      <c r="AA144" s="112"/>
      <c r="AB144" s="111"/>
      <c r="AC144" s="111"/>
      <c r="AD144" s="112"/>
      <c r="AE144" s="113"/>
    </row>
    <row r="145" spans="1:31" x14ac:dyDescent="0.2">
      <c r="A145" s="44"/>
      <c r="B145" s="94"/>
      <c r="C145" s="46"/>
      <c r="D145" s="44"/>
      <c r="E145" s="44"/>
      <c r="F145" s="44"/>
      <c r="G145" s="44"/>
      <c r="H145" s="44"/>
      <c r="I145" s="99"/>
      <c r="J145" s="98"/>
      <c r="K145" s="98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49"/>
      <c r="Y145" s="111"/>
      <c r="Z145" s="111"/>
      <c r="AA145" s="112"/>
      <c r="AB145" s="111"/>
      <c r="AC145" s="111"/>
      <c r="AD145" s="112"/>
      <c r="AE145" s="113"/>
    </row>
    <row r="146" spans="1:31" x14ac:dyDescent="0.2">
      <c r="A146" s="44"/>
      <c r="B146" s="94"/>
      <c r="C146" s="46"/>
      <c r="D146" s="44"/>
      <c r="E146" s="44"/>
      <c r="F146" s="44"/>
      <c r="G146" s="44"/>
      <c r="H146" s="44"/>
      <c r="I146" s="99"/>
      <c r="J146" s="98"/>
      <c r="K146" s="98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49"/>
      <c r="Y146" s="111"/>
      <c r="Z146" s="111"/>
      <c r="AA146" s="112"/>
      <c r="AB146" s="111"/>
      <c r="AC146" s="111"/>
      <c r="AD146" s="112"/>
      <c r="AE146" s="113"/>
    </row>
    <row r="147" spans="1:31" x14ac:dyDescent="0.2">
      <c r="A147" s="44"/>
      <c r="B147" s="94"/>
      <c r="C147" s="46"/>
      <c r="D147" s="44"/>
      <c r="E147" s="44"/>
      <c r="F147" s="44"/>
      <c r="G147" s="44"/>
      <c r="H147" s="44"/>
      <c r="I147" s="99"/>
      <c r="J147" s="98"/>
      <c r="K147" s="98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49"/>
      <c r="Y147" s="111"/>
      <c r="Z147" s="111"/>
      <c r="AA147" s="112"/>
      <c r="AB147" s="111"/>
      <c r="AC147" s="111"/>
      <c r="AD147" s="112"/>
      <c r="AE147" s="113"/>
    </row>
    <row r="148" spans="1:31" x14ac:dyDescent="0.2">
      <c r="A148" s="44"/>
      <c r="B148" s="94"/>
      <c r="C148" s="46"/>
      <c r="D148" s="44"/>
      <c r="E148" s="44"/>
      <c r="F148" s="44"/>
      <c r="G148" s="44"/>
      <c r="H148" s="44"/>
      <c r="I148" s="99"/>
      <c r="J148" s="98"/>
      <c r="K148" s="98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49"/>
      <c r="Y148" s="111"/>
      <c r="Z148" s="111"/>
      <c r="AA148" s="112"/>
      <c r="AB148" s="111"/>
      <c r="AC148" s="111"/>
      <c r="AD148" s="112"/>
      <c r="AE148" s="113"/>
    </row>
    <row r="149" spans="1:31" x14ac:dyDescent="0.2">
      <c r="A149" s="44"/>
      <c r="B149" s="94"/>
      <c r="C149" s="46"/>
      <c r="D149" s="44"/>
      <c r="E149" s="44"/>
      <c r="F149" s="44"/>
      <c r="G149" s="44"/>
      <c r="H149" s="44"/>
      <c r="I149" s="99"/>
      <c r="J149" s="98"/>
      <c r="K149" s="98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49"/>
      <c r="Y149" s="111"/>
      <c r="Z149" s="111"/>
      <c r="AA149" s="112"/>
      <c r="AB149" s="111"/>
      <c r="AC149" s="111"/>
      <c r="AD149" s="112"/>
      <c r="AE149" s="113"/>
    </row>
    <row r="150" spans="1:31" x14ac:dyDescent="0.2">
      <c r="A150" s="44"/>
      <c r="B150" s="94"/>
      <c r="C150" s="46"/>
      <c r="D150" s="44"/>
      <c r="E150" s="44"/>
      <c r="F150" s="44"/>
      <c r="G150" s="44"/>
      <c r="H150" s="44"/>
      <c r="I150" s="99"/>
      <c r="J150" s="98"/>
      <c r="K150" s="98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49"/>
      <c r="Y150" s="111"/>
      <c r="Z150" s="111"/>
      <c r="AA150" s="112"/>
      <c r="AB150" s="111"/>
      <c r="AC150" s="111"/>
      <c r="AD150" s="112"/>
      <c r="AE150" s="113"/>
    </row>
    <row r="151" spans="1:31" x14ac:dyDescent="0.2">
      <c r="A151" s="44"/>
      <c r="B151" s="94"/>
      <c r="C151" s="46"/>
      <c r="D151" s="44"/>
      <c r="E151" s="44"/>
      <c r="F151" s="44"/>
      <c r="G151" s="44"/>
      <c r="H151" s="44"/>
      <c r="I151" s="99"/>
      <c r="J151" s="98"/>
      <c r="K151" s="98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49"/>
      <c r="Y151" s="111"/>
      <c r="Z151" s="111"/>
      <c r="AA151" s="112"/>
      <c r="AB151" s="111"/>
      <c r="AC151" s="111"/>
      <c r="AD151" s="112"/>
      <c r="AE151" s="113"/>
    </row>
    <row r="152" spans="1:31" x14ac:dyDescent="0.2">
      <c r="A152" s="44"/>
      <c r="B152" s="94"/>
      <c r="C152" s="46"/>
      <c r="D152" s="44"/>
      <c r="E152" s="44"/>
      <c r="F152" s="44"/>
      <c r="G152" s="44"/>
      <c r="H152" s="44"/>
      <c r="I152" s="99"/>
      <c r="J152" s="98"/>
      <c r="K152" s="98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49"/>
      <c r="Y152" s="111"/>
      <c r="Z152" s="111"/>
      <c r="AA152" s="112"/>
      <c r="AB152" s="111"/>
      <c r="AC152" s="111"/>
      <c r="AD152" s="112"/>
      <c r="AE152" s="113"/>
    </row>
    <row r="153" spans="1:31" x14ac:dyDescent="0.2">
      <c r="A153" s="44"/>
      <c r="B153" s="94"/>
      <c r="C153" s="46"/>
      <c r="D153" s="44"/>
      <c r="E153" s="44"/>
      <c r="F153" s="44"/>
      <c r="G153" s="44"/>
      <c r="H153" s="44"/>
      <c r="I153" s="99"/>
      <c r="J153" s="98"/>
      <c r="K153" s="98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49"/>
      <c r="Y153" s="111"/>
      <c r="Z153" s="111"/>
      <c r="AA153" s="112"/>
      <c r="AB153" s="111"/>
      <c r="AC153" s="111"/>
      <c r="AD153" s="112"/>
      <c r="AE153" s="113"/>
    </row>
    <row r="154" spans="1:31" x14ac:dyDescent="0.2">
      <c r="A154" s="44"/>
      <c r="B154" s="94"/>
      <c r="C154" s="46"/>
      <c r="D154" s="44"/>
      <c r="E154" s="44"/>
      <c r="F154" s="44"/>
      <c r="G154" s="44"/>
      <c r="H154" s="44"/>
      <c r="I154" s="99"/>
      <c r="J154" s="98"/>
      <c r="K154" s="98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49"/>
      <c r="Y154" s="111"/>
      <c r="Z154" s="111"/>
      <c r="AA154" s="112"/>
      <c r="AB154" s="111"/>
      <c r="AC154" s="111"/>
      <c r="AD154" s="112"/>
      <c r="AE154" s="113"/>
    </row>
    <row r="155" spans="1:31" x14ac:dyDescent="0.2">
      <c r="A155" s="44"/>
      <c r="B155" s="94"/>
      <c r="C155" s="46"/>
      <c r="D155" s="44"/>
      <c r="E155" s="44"/>
      <c r="F155" s="44"/>
      <c r="G155" s="44"/>
      <c r="H155" s="44"/>
      <c r="I155" s="99"/>
      <c r="J155" s="98"/>
      <c r="K155" s="98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49"/>
      <c r="Y155" s="111"/>
      <c r="Z155" s="111"/>
      <c r="AA155" s="112"/>
      <c r="AB155" s="111"/>
      <c r="AC155" s="111"/>
      <c r="AD155" s="112"/>
      <c r="AE155" s="113"/>
    </row>
    <row r="156" spans="1:31" x14ac:dyDescent="0.2">
      <c r="A156" s="44"/>
      <c r="B156" s="94"/>
      <c r="C156" s="46"/>
      <c r="D156" s="44"/>
      <c r="E156" s="44"/>
      <c r="F156" s="44"/>
      <c r="G156" s="44"/>
      <c r="H156" s="44"/>
      <c r="I156" s="99"/>
      <c r="J156" s="98"/>
      <c r="K156" s="98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49"/>
      <c r="Y156" s="111"/>
      <c r="Z156" s="111"/>
      <c r="AA156" s="112"/>
      <c r="AB156" s="111"/>
      <c r="AC156" s="111"/>
      <c r="AD156" s="112"/>
      <c r="AE156" s="113"/>
    </row>
    <row r="157" spans="1:31" x14ac:dyDescent="0.2">
      <c r="A157" s="44"/>
      <c r="B157" s="94"/>
      <c r="C157" s="46"/>
      <c r="D157" s="44"/>
      <c r="E157" s="44"/>
      <c r="F157" s="44"/>
      <c r="G157" s="44"/>
      <c r="H157" s="44"/>
      <c r="I157" s="99"/>
      <c r="J157" s="98"/>
      <c r="K157" s="98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49"/>
      <c r="Y157" s="111"/>
      <c r="Z157" s="111"/>
      <c r="AA157" s="112"/>
      <c r="AB157" s="111"/>
      <c r="AC157" s="111"/>
      <c r="AD157" s="112"/>
      <c r="AE157" s="113"/>
    </row>
    <row r="158" spans="1:31" x14ac:dyDescent="0.2">
      <c r="A158" s="44"/>
      <c r="B158" s="94"/>
      <c r="C158" s="46"/>
      <c r="D158" s="44"/>
      <c r="E158" s="44"/>
      <c r="F158" s="44"/>
      <c r="G158" s="44"/>
      <c r="H158" s="44"/>
      <c r="I158" s="99"/>
      <c r="J158" s="98"/>
      <c r="K158" s="98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49"/>
      <c r="Y158" s="111"/>
      <c r="Z158" s="111"/>
      <c r="AA158" s="112"/>
      <c r="AB158" s="111"/>
      <c r="AC158" s="111"/>
      <c r="AD158" s="112"/>
      <c r="AE158" s="113"/>
    </row>
    <row r="159" spans="1:31" x14ac:dyDescent="0.2">
      <c r="A159" s="44"/>
      <c r="B159" s="94"/>
      <c r="C159" s="46"/>
      <c r="D159" s="44"/>
      <c r="E159" s="44"/>
      <c r="F159" s="44"/>
      <c r="G159" s="44"/>
      <c r="H159" s="44"/>
      <c r="I159" s="99"/>
      <c r="J159" s="98"/>
      <c r="K159" s="98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49"/>
      <c r="Y159" s="111"/>
      <c r="Z159" s="111"/>
      <c r="AA159" s="112"/>
      <c r="AB159" s="111"/>
      <c r="AC159" s="111"/>
      <c r="AD159" s="112"/>
      <c r="AE159" s="113"/>
    </row>
    <row r="160" spans="1:31" x14ac:dyDescent="0.2">
      <c r="A160" s="44"/>
      <c r="B160" s="94"/>
      <c r="C160" s="46"/>
      <c r="D160" s="44"/>
      <c r="E160" s="44"/>
      <c r="F160" s="44"/>
      <c r="G160" s="44"/>
      <c r="H160" s="44"/>
      <c r="I160" s="99"/>
      <c r="J160" s="98"/>
      <c r="K160" s="98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49"/>
      <c r="Y160" s="111"/>
      <c r="Z160" s="111"/>
      <c r="AA160" s="112"/>
      <c r="AB160" s="111"/>
      <c r="AC160" s="111"/>
      <c r="AD160" s="112"/>
      <c r="AE160" s="113"/>
    </row>
    <row r="161" spans="1:31" x14ac:dyDescent="0.2">
      <c r="A161" s="44"/>
      <c r="B161" s="94"/>
      <c r="C161" s="46"/>
      <c r="D161" s="44"/>
      <c r="E161" s="44"/>
      <c r="F161" s="44"/>
      <c r="G161" s="44"/>
      <c r="H161" s="44"/>
      <c r="I161" s="99"/>
      <c r="J161" s="98"/>
      <c r="K161" s="98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49"/>
      <c r="Y161" s="111"/>
      <c r="Z161" s="111"/>
      <c r="AA161" s="112"/>
      <c r="AB161" s="111"/>
      <c r="AC161" s="111"/>
      <c r="AD161" s="112"/>
      <c r="AE161" s="113"/>
    </row>
    <row r="162" spans="1:31" x14ac:dyDescent="0.2">
      <c r="A162" s="44"/>
      <c r="B162" s="94"/>
      <c r="C162" s="46"/>
      <c r="D162" s="44"/>
      <c r="E162" s="44"/>
      <c r="F162" s="44"/>
      <c r="G162" s="44"/>
      <c r="H162" s="44"/>
      <c r="I162" s="99"/>
      <c r="J162" s="98"/>
      <c r="K162" s="98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49"/>
      <c r="Y162" s="111"/>
      <c r="Z162" s="111"/>
      <c r="AA162" s="112"/>
      <c r="AB162" s="111"/>
      <c r="AC162" s="111"/>
      <c r="AD162" s="112"/>
      <c r="AE162" s="113"/>
    </row>
    <row r="163" spans="1:31" x14ac:dyDescent="0.2">
      <c r="A163" s="44"/>
      <c r="B163" s="94"/>
      <c r="C163" s="46"/>
      <c r="D163" s="44"/>
      <c r="E163" s="44"/>
      <c r="F163" s="44"/>
      <c r="G163" s="44"/>
      <c r="H163" s="44"/>
      <c r="I163" s="99"/>
      <c r="J163" s="98"/>
      <c r="K163" s="98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49"/>
      <c r="Y163" s="111"/>
      <c r="Z163" s="111"/>
      <c r="AA163" s="112"/>
      <c r="AB163" s="111"/>
      <c r="AC163" s="111"/>
      <c r="AD163" s="112"/>
      <c r="AE163" s="113"/>
    </row>
    <row r="164" spans="1:31" x14ac:dyDescent="0.2">
      <c r="A164" s="44"/>
      <c r="B164" s="94"/>
      <c r="C164" s="46"/>
      <c r="D164" s="44"/>
      <c r="E164" s="44"/>
      <c r="F164" s="44"/>
      <c r="G164" s="44"/>
      <c r="H164" s="44"/>
      <c r="I164" s="99"/>
      <c r="J164" s="98"/>
      <c r="K164" s="98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49"/>
      <c r="Y164" s="111"/>
      <c r="Z164" s="111"/>
      <c r="AA164" s="112"/>
      <c r="AB164" s="111"/>
      <c r="AC164" s="111"/>
      <c r="AD164" s="112"/>
      <c r="AE164" s="113"/>
    </row>
    <row r="165" spans="1:31" x14ac:dyDescent="0.2">
      <c r="A165" s="44"/>
      <c r="B165" s="94"/>
      <c r="C165" s="46"/>
      <c r="D165" s="44"/>
      <c r="E165" s="44"/>
      <c r="F165" s="44"/>
      <c r="G165" s="44"/>
      <c r="H165" s="44"/>
      <c r="I165" s="99"/>
      <c r="J165" s="98"/>
      <c r="K165" s="98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49"/>
      <c r="Y165" s="111"/>
      <c r="Z165" s="111"/>
      <c r="AA165" s="112"/>
      <c r="AB165" s="111"/>
      <c r="AC165" s="111"/>
      <c r="AD165" s="112"/>
      <c r="AE165" s="113"/>
    </row>
    <row r="166" spans="1:31" x14ac:dyDescent="0.2">
      <c r="A166" s="44"/>
      <c r="B166" s="94"/>
      <c r="C166" s="46"/>
      <c r="D166" s="44"/>
      <c r="E166" s="44"/>
      <c r="F166" s="44"/>
      <c r="G166" s="44"/>
      <c r="H166" s="44"/>
      <c r="I166" s="99"/>
      <c r="J166" s="98"/>
      <c r="K166" s="98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49"/>
      <c r="Y166" s="111"/>
      <c r="Z166" s="111"/>
      <c r="AA166" s="112"/>
      <c r="AB166" s="111"/>
      <c r="AC166" s="111"/>
      <c r="AD166" s="112"/>
      <c r="AE166" s="113"/>
    </row>
    <row r="167" spans="1:31" x14ac:dyDescent="0.2">
      <c r="A167" s="44"/>
      <c r="B167" s="94"/>
      <c r="C167" s="46"/>
      <c r="D167" s="44"/>
      <c r="E167" s="44"/>
      <c r="F167" s="44"/>
      <c r="G167" s="44"/>
      <c r="H167" s="44"/>
      <c r="I167" s="99"/>
      <c r="J167" s="98"/>
      <c r="K167" s="98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49"/>
      <c r="Y167" s="111"/>
      <c r="Z167" s="111"/>
      <c r="AA167" s="112"/>
      <c r="AB167" s="111"/>
      <c r="AC167" s="111"/>
      <c r="AD167" s="112"/>
      <c r="AE167" s="113"/>
    </row>
    <row r="168" spans="1:31" x14ac:dyDescent="0.2">
      <c r="A168" s="44"/>
      <c r="B168" s="94"/>
      <c r="C168" s="46"/>
      <c r="D168" s="44"/>
      <c r="E168" s="44"/>
      <c r="F168" s="44"/>
      <c r="G168" s="44"/>
      <c r="H168" s="44"/>
      <c r="I168" s="99"/>
      <c r="J168" s="98"/>
      <c r="K168" s="98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49"/>
      <c r="Y168" s="111"/>
      <c r="Z168" s="111"/>
      <c r="AA168" s="112"/>
      <c r="AB168" s="111"/>
      <c r="AC168" s="111"/>
      <c r="AD168" s="112"/>
      <c r="AE168" s="113"/>
    </row>
    <row r="169" spans="1:31" x14ac:dyDescent="0.2">
      <c r="A169" s="44"/>
      <c r="B169" s="94"/>
      <c r="C169" s="46"/>
      <c r="D169" s="44"/>
      <c r="E169" s="44"/>
      <c r="F169" s="44"/>
      <c r="G169" s="44"/>
      <c r="H169" s="44"/>
      <c r="I169" s="99"/>
      <c r="J169" s="98"/>
      <c r="K169" s="98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49"/>
      <c r="Y169" s="111"/>
      <c r="Z169" s="111"/>
      <c r="AA169" s="112"/>
      <c r="AB169" s="111"/>
      <c r="AC169" s="111"/>
      <c r="AD169" s="112"/>
      <c r="AE169" s="113"/>
    </row>
    <row r="170" spans="1:31" x14ac:dyDescent="0.2">
      <c r="A170" s="44"/>
      <c r="B170" s="94"/>
      <c r="C170" s="46"/>
      <c r="D170" s="44"/>
      <c r="E170" s="44"/>
      <c r="F170" s="44"/>
      <c r="G170" s="44"/>
      <c r="H170" s="44"/>
      <c r="I170" s="99"/>
      <c r="J170" s="98"/>
      <c r="K170" s="98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49"/>
      <c r="Y170" s="111"/>
      <c r="Z170" s="111"/>
      <c r="AA170" s="112"/>
      <c r="AB170" s="111"/>
      <c r="AC170" s="111"/>
      <c r="AD170" s="112"/>
      <c r="AE170" s="113"/>
    </row>
    <row r="171" spans="1:31" x14ac:dyDescent="0.2">
      <c r="A171" s="44"/>
      <c r="B171" s="94"/>
      <c r="C171" s="46"/>
      <c r="D171" s="44"/>
      <c r="E171" s="44"/>
      <c r="F171" s="44"/>
      <c r="G171" s="44"/>
      <c r="H171" s="44"/>
      <c r="I171" s="99"/>
      <c r="J171" s="98"/>
      <c r="K171" s="98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49"/>
      <c r="Y171" s="111"/>
      <c r="Z171" s="111"/>
      <c r="AA171" s="112"/>
      <c r="AB171" s="111"/>
      <c r="AC171" s="111"/>
      <c r="AD171" s="112"/>
      <c r="AE171" s="113"/>
    </row>
    <row r="172" spans="1:31" x14ac:dyDescent="0.2">
      <c r="A172" s="44"/>
      <c r="B172" s="94"/>
      <c r="C172" s="46"/>
      <c r="D172" s="44"/>
      <c r="E172" s="44"/>
      <c r="F172" s="44"/>
      <c r="G172" s="44"/>
      <c r="H172" s="44"/>
      <c r="I172" s="99"/>
      <c r="J172" s="98"/>
      <c r="K172" s="98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49"/>
      <c r="Y172" s="111"/>
      <c r="Z172" s="111"/>
      <c r="AA172" s="112"/>
      <c r="AB172" s="111"/>
      <c r="AC172" s="111"/>
      <c r="AD172" s="112"/>
      <c r="AE172" s="113"/>
    </row>
    <row r="173" spans="1:31" x14ac:dyDescent="0.2">
      <c r="A173" s="44"/>
      <c r="B173" s="94"/>
      <c r="C173" s="46"/>
      <c r="D173" s="44"/>
      <c r="E173" s="44"/>
      <c r="F173" s="44"/>
      <c r="G173" s="44"/>
      <c r="H173" s="44"/>
      <c r="I173" s="99"/>
      <c r="J173" s="98"/>
      <c r="K173" s="98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49"/>
      <c r="Y173" s="111"/>
      <c r="Z173" s="111"/>
      <c r="AA173" s="112"/>
      <c r="AB173" s="111"/>
      <c r="AC173" s="111"/>
      <c r="AD173" s="112"/>
      <c r="AE173" s="113"/>
    </row>
    <row r="174" spans="1:31" x14ac:dyDescent="0.2">
      <c r="A174" s="44"/>
      <c r="B174" s="94"/>
      <c r="C174" s="46"/>
      <c r="D174" s="44"/>
      <c r="E174" s="44"/>
      <c r="F174" s="44"/>
      <c r="G174" s="44"/>
      <c r="H174" s="44"/>
      <c r="I174" s="99"/>
      <c r="J174" s="98"/>
      <c r="K174" s="98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49"/>
      <c r="Y174" s="111"/>
      <c r="Z174" s="111"/>
      <c r="AA174" s="112"/>
      <c r="AB174" s="111"/>
      <c r="AC174" s="111"/>
      <c r="AD174" s="112"/>
      <c r="AE174" s="113"/>
    </row>
    <row r="175" spans="1:31" x14ac:dyDescent="0.2">
      <c r="A175" s="44"/>
      <c r="B175" s="94"/>
      <c r="C175" s="46"/>
      <c r="D175" s="44"/>
      <c r="E175" s="44"/>
      <c r="F175" s="44"/>
      <c r="G175" s="44"/>
      <c r="H175" s="44"/>
      <c r="I175" s="99"/>
      <c r="J175" s="98"/>
      <c r="K175" s="98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49"/>
      <c r="Y175" s="111"/>
      <c r="Z175" s="111"/>
      <c r="AA175" s="112"/>
      <c r="AB175" s="111"/>
      <c r="AC175" s="111"/>
      <c r="AD175" s="112"/>
      <c r="AE175" s="113"/>
    </row>
    <row r="176" spans="1:31" x14ac:dyDescent="0.2">
      <c r="A176" s="44"/>
      <c r="B176" s="94"/>
      <c r="C176" s="46"/>
      <c r="D176" s="44"/>
      <c r="E176" s="44"/>
      <c r="F176" s="44"/>
      <c r="G176" s="44"/>
      <c r="H176" s="44"/>
      <c r="I176" s="99"/>
      <c r="J176" s="98"/>
      <c r="K176" s="98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49"/>
      <c r="Y176" s="111"/>
      <c r="Z176" s="111"/>
      <c r="AA176" s="112"/>
      <c r="AB176" s="111"/>
      <c r="AC176" s="111"/>
      <c r="AD176" s="112"/>
      <c r="AE176" s="113"/>
    </row>
    <row r="177" spans="1:31" x14ac:dyDescent="0.2">
      <c r="A177" s="44"/>
      <c r="B177" s="94"/>
      <c r="C177" s="46"/>
      <c r="D177" s="44"/>
      <c r="E177" s="44"/>
      <c r="F177" s="44"/>
      <c r="G177" s="44"/>
      <c r="H177" s="44"/>
      <c r="I177" s="99"/>
      <c r="J177" s="98"/>
      <c r="K177" s="98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49"/>
      <c r="Y177" s="111"/>
      <c r="Z177" s="111"/>
      <c r="AA177" s="112"/>
      <c r="AB177" s="111"/>
      <c r="AC177" s="111"/>
      <c r="AD177" s="112"/>
      <c r="AE177" s="113"/>
    </row>
    <row r="178" spans="1:31" x14ac:dyDescent="0.2">
      <c r="A178" s="44"/>
      <c r="B178" s="94"/>
      <c r="C178" s="46"/>
      <c r="D178" s="44"/>
      <c r="E178" s="44"/>
      <c r="F178" s="44"/>
      <c r="G178" s="44"/>
      <c r="H178" s="44"/>
      <c r="I178" s="99"/>
      <c r="J178" s="98"/>
      <c r="K178" s="98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49"/>
      <c r="Y178" s="111"/>
      <c r="Z178" s="111"/>
      <c r="AA178" s="112"/>
      <c r="AB178" s="111"/>
      <c r="AC178" s="111"/>
      <c r="AD178" s="112"/>
      <c r="AE178" s="113"/>
    </row>
    <row r="179" spans="1:31" x14ac:dyDescent="0.2">
      <c r="A179" s="44"/>
      <c r="B179" s="94"/>
      <c r="C179" s="46"/>
      <c r="D179" s="44"/>
      <c r="E179" s="44"/>
      <c r="F179" s="44"/>
      <c r="G179" s="44"/>
      <c r="H179" s="44"/>
      <c r="I179" s="99"/>
      <c r="J179" s="98"/>
      <c r="K179" s="98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49"/>
      <c r="Y179" s="111"/>
      <c r="Z179" s="111"/>
      <c r="AA179" s="112"/>
      <c r="AB179" s="111"/>
      <c r="AC179" s="111"/>
      <c r="AD179" s="112"/>
      <c r="AE179" s="113"/>
    </row>
    <row r="180" spans="1:31" x14ac:dyDescent="0.2">
      <c r="A180" s="44"/>
      <c r="B180" s="94"/>
      <c r="C180" s="46"/>
      <c r="D180" s="44"/>
      <c r="E180" s="44"/>
      <c r="F180" s="44"/>
      <c r="G180" s="44"/>
      <c r="H180" s="44"/>
      <c r="I180" s="99"/>
      <c r="J180" s="98"/>
      <c r="K180" s="98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49"/>
      <c r="Y180" s="111"/>
      <c r="Z180" s="111"/>
      <c r="AA180" s="112"/>
      <c r="AB180" s="111"/>
      <c r="AC180" s="111"/>
      <c r="AD180" s="112"/>
      <c r="AE180" s="113"/>
    </row>
    <row r="181" spans="1:31" x14ac:dyDescent="0.2">
      <c r="A181" s="44"/>
      <c r="B181" s="94"/>
      <c r="C181" s="46"/>
      <c r="D181" s="44"/>
      <c r="E181" s="44"/>
      <c r="F181" s="44"/>
      <c r="G181" s="44"/>
      <c r="H181" s="44"/>
      <c r="I181" s="99"/>
      <c r="J181" s="98"/>
      <c r="K181" s="98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49"/>
      <c r="Y181" s="111"/>
      <c r="Z181" s="111"/>
      <c r="AA181" s="112"/>
      <c r="AB181" s="111"/>
      <c r="AC181" s="111"/>
      <c r="AD181" s="112"/>
      <c r="AE181" s="113"/>
    </row>
    <row r="182" spans="1:31" x14ac:dyDescent="0.2">
      <c r="A182" s="44"/>
      <c r="B182" s="94"/>
      <c r="C182" s="46"/>
      <c r="D182" s="44"/>
      <c r="E182" s="44"/>
      <c r="F182" s="44"/>
      <c r="G182" s="44"/>
      <c r="H182" s="44"/>
      <c r="I182" s="99"/>
      <c r="J182" s="98"/>
      <c r="K182" s="98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49"/>
      <c r="Y182" s="111"/>
      <c r="Z182" s="111"/>
      <c r="AA182" s="112"/>
      <c r="AB182" s="111"/>
      <c r="AC182" s="111"/>
      <c r="AD182" s="112"/>
      <c r="AE182" s="113"/>
    </row>
    <row r="183" spans="1:31" x14ac:dyDescent="0.2">
      <c r="A183" s="44"/>
      <c r="B183" s="94"/>
      <c r="C183" s="46"/>
      <c r="D183" s="44"/>
      <c r="E183" s="44"/>
      <c r="F183" s="44"/>
      <c r="G183" s="44"/>
      <c r="H183" s="44"/>
      <c r="I183" s="99"/>
      <c r="J183" s="98"/>
      <c r="K183" s="98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49"/>
      <c r="Y183" s="111"/>
      <c r="Z183" s="111"/>
      <c r="AA183" s="112"/>
      <c r="AB183" s="111"/>
      <c r="AC183" s="111"/>
      <c r="AD183" s="112"/>
      <c r="AE183" s="113"/>
    </row>
    <row r="184" spans="1:31" x14ac:dyDescent="0.2">
      <c r="A184" s="44"/>
      <c r="B184" s="94"/>
      <c r="C184" s="46"/>
      <c r="D184" s="44"/>
      <c r="E184" s="44"/>
      <c r="F184" s="44"/>
      <c r="G184" s="44"/>
      <c r="H184" s="44"/>
      <c r="I184" s="99"/>
      <c r="J184" s="98"/>
      <c r="K184" s="98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49"/>
      <c r="Y184" s="111"/>
      <c r="Z184" s="111"/>
      <c r="AA184" s="112"/>
      <c r="AB184" s="111"/>
      <c r="AC184" s="111"/>
      <c r="AD184" s="112"/>
      <c r="AE184" s="113"/>
    </row>
    <row r="185" spans="1:31" x14ac:dyDescent="0.2">
      <c r="A185" s="44"/>
      <c r="B185" s="94"/>
      <c r="C185" s="46"/>
      <c r="D185" s="44"/>
      <c r="E185" s="44"/>
      <c r="F185" s="44"/>
      <c r="G185" s="44"/>
      <c r="H185" s="44"/>
      <c r="I185" s="99"/>
      <c r="J185" s="98"/>
      <c r="K185" s="98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49"/>
      <c r="Y185" s="111"/>
      <c r="Z185" s="111"/>
      <c r="AA185" s="112"/>
      <c r="AB185" s="111"/>
      <c r="AC185" s="111"/>
      <c r="AD185" s="112"/>
      <c r="AE185" s="113"/>
    </row>
    <row r="186" spans="1:31" x14ac:dyDescent="0.2">
      <c r="A186" s="44"/>
      <c r="B186" s="94"/>
      <c r="C186" s="46"/>
      <c r="D186" s="44"/>
      <c r="E186" s="44"/>
      <c r="F186" s="44"/>
      <c r="G186" s="44"/>
      <c r="H186" s="44"/>
      <c r="I186" s="99"/>
      <c r="J186" s="98"/>
      <c r="K186" s="98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49"/>
      <c r="Y186" s="111"/>
      <c r="Z186" s="111"/>
      <c r="AA186" s="112"/>
      <c r="AB186" s="111"/>
      <c r="AC186" s="111"/>
      <c r="AD186" s="112"/>
      <c r="AE186" s="113"/>
    </row>
    <row r="187" spans="1:31" x14ac:dyDescent="0.2">
      <c r="A187" s="44"/>
      <c r="B187" s="94"/>
      <c r="C187" s="46"/>
      <c r="D187" s="44"/>
      <c r="E187" s="44"/>
      <c r="F187" s="44"/>
      <c r="G187" s="44"/>
      <c r="H187" s="44"/>
      <c r="I187" s="99"/>
      <c r="J187" s="98"/>
      <c r="K187" s="98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49"/>
      <c r="Y187" s="111"/>
      <c r="Z187" s="111"/>
      <c r="AA187" s="112"/>
      <c r="AB187" s="111"/>
      <c r="AC187" s="111"/>
      <c r="AD187" s="112"/>
      <c r="AE187" s="113"/>
    </row>
    <row r="188" spans="1:31" x14ac:dyDescent="0.2">
      <c r="A188" s="44"/>
      <c r="B188" s="94"/>
      <c r="C188" s="46"/>
      <c r="D188" s="44"/>
      <c r="E188" s="44"/>
      <c r="F188" s="44"/>
      <c r="G188" s="44"/>
      <c r="H188" s="44"/>
      <c r="I188" s="99"/>
      <c r="J188" s="98"/>
      <c r="K188" s="98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49"/>
      <c r="Y188" s="111"/>
      <c r="Z188" s="111"/>
      <c r="AA188" s="112"/>
      <c r="AB188" s="111"/>
      <c r="AC188" s="111"/>
      <c r="AD188" s="112"/>
      <c r="AE188" s="113"/>
    </row>
    <row r="189" spans="1:31" x14ac:dyDescent="0.2">
      <c r="A189" s="44"/>
      <c r="B189" s="94"/>
      <c r="C189" s="46"/>
      <c r="D189" s="44"/>
      <c r="E189" s="44"/>
      <c r="F189" s="44"/>
      <c r="G189" s="44"/>
      <c r="H189" s="44"/>
      <c r="I189" s="99"/>
      <c r="J189" s="98"/>
      <c r="K189" s="98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49"/>
      <c r="Y189" s="111"/>
      <c r="Z189" s="111"/>
      <c r="AA189" s="112"/>
      <c r="AB189" s="111"/>
      <c r="AC189" s="111"/>
      <c r="AD189" s="112"/>
      <c r="AE189" s="113"/>
    </row>
    <row r="190" spans="1:31" x14ac:dyDescent="0.2">
      <c r="A190" s="44"/>
      <c r="B190" s="94"/>
      <c r="C190" s="46"/>
      <c r="D190" s="44"/>
      <c r="E190" s="44"/>
      <c r="F190" s="44"/>
      <c r="G190" s="44"/>
      <c r="H190" s="44"/>
      <c r="I190" s="99"/>
      <c r="J190" s="98"/>
      <c r="K190" s="98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49"/>
      <c r="Y190" s="111"/>
      <c r="Z190" s="111"/>
      <c r="AA190" s="112"/>
      <c r="AB190" s="111"/>
      <c r="AC190" s="111"/>
      <c r="AD190" s="112"/>
      <c r="AE190" s="113"/>
    </row>
    <row r="191" spans="1:31" x14ac:dyDescent="0.2">
      <c r="A191" s="44"/>
      <c r="B191" s="94"/>
      <c r="C191" s="46"/>
      <c r="D191" s="44"/>
      <c r="E191" s="44"/>
      <c r="F191" s="44"/>
      <c r="G191" s="44"/>
      <c r="H191" s="44"/>
      <c r="I191" s="99"/>
      <c r="J191" s="98"/>
      <c r="K191" s="98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49"/>
      <c r="Y191" s="111"/>
      <c r="Z191" s="111"/>
      <c r="AA191" s="112"/>
      <c r="AB191" s="111"/>
      <c r="AC191" s="111"/>
      <c r="AD191" s="112"/>
      <c r="AE191" s="113"/>
    </row>
    <row r="192" spans="1:31" x14ac:dyDescent="0.2">
      <c r="A192" s="44"/>
      <c r="B192" s="94"/>
      <c r="C192" s="46"/>
      <c r="D192" s="44"/>
      <c r="E192" s="44"/>
      <c r="F192" s="44"/>
      <c r="G192" s="44"/>
      <c r="H192" s="44"/>
      <c r="I192" s="99"/>
      <c r="J192" s="98"/>
      <c r="K192" s="98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49"/>
      <c r="Y192" s="111"/>
      <c r="Z192" s="111"/>
      <c r="AA192" s="112"/>
      <c r="AB192" s="111"/>
      <c r="AC192" s="111"/>
      <c r="AD192" s="112"/>
      <c r="AE192" s="113"/>
    </row>
    <row r="193" spans="1:31" x14ac:dyDescent="0.2">
      <c r="A193" s="44"/>
      <c r="B193" s="94"/>
      <c r="C193" s="46"/>
      <c r="D193" s="44"/>
      <c r="E193" s="44"/>
      <c r="F193" s="44"/>
      <c r="G193" s="44"/>
      <c r="H193" s="44"/>
      <c r="I193" s="99"/>
      <c r="J193" s="98"/>
      <c r="K193" s="98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49"/>
      <c r="Y193" s="111"/>
      <c r="Z193" s="111"/>
      <c r="AA193" s="112"/>
      <c r="AB193" s="111"/>
      <c r="AC193" s="111"/>
      <c r="AD193" s="112"/>
      <c r="AE193" s="113"/>
    </row>
    <row r="194" spans="1:31" x14ac:dyDescent="0.2">
      <c r="A194" s="44"/>
      <c r="B194" s="94"/>
      <c r="C194" s="46"/>
      <c r="D194" s="44"/>
      <c r="E194" s="44"/>
      <c r="F194" s="44"/>
      <c r="G194" s="44"/>
      <c r="H194" s="44"/>
      <c r="I194" s="99"/>
      <c r="J194" s="98"/>
      <c r="K194" s="98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49"/>
      <c r="Y194" s="111"/>
      <c r="Z194" s="111"/>
      <c r="AA194" s="112"/>
      <c r="AB194" s="111"/>
      <c r="AC194" s="111"/>
      <c r="AD194" s="112"/>
      <c r="AE194" s="113"/>
    </row>
    <row r="195" spans="1:31" x14ac:dyDescent="0.2">
      <c r="A195" s="44"/>
      <c r="B195" s="94"/>
      <c r="C195" s="46"/>
      <c r="D195" s="44"/>
      <c r="E195" s="44"/>
      <c r="F195" s="44"/>
      <c r="G195" s="44"/>
      <c r="H195" s="44"/>
      <c r="I195" s="99"/>
      <c r="J195" s="98"/>
      <c r="K195" s="98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49"/>
      <c r="Y195" s="111"/>
      <c r="Z195" s="111"/>
      <c r="AA195" s="112"/>
      <c r="AB195" s="111"/>
      <c r="AC195" s="111"/>
      <c r="AD195" s="112"/>
      <c r="AE195" s="113"/>
    </row>
    <row r="196" spans="1:31" x14ac:dyDescent="0.2">
      <c r="A196" s="44"/>
      <c r="B196" s="94"/>
      <c r="C196" s="46"/>
      <c r="D196" s="44"/>
      <c r="E196" s="44"/>
      <c r="F196" s="44"/>
      <c r="G196" s="44"/>
      <c r="H196" s="44"/>
      <c r="I196" s="99"/>
      <c r="J196" s="98"/>
      <c r="K196" s="98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49"/>
      <c r="Y196" s="111"/>
      <c r="Z196" s="111"/>
      <c r="AA196" s="112"/>
      <c r="AB196" s="111"/>
      <c r="AC196" s="111"/>
      <c r="AD196" s="112"/>
      <c r="AE196" s="113"/>
    </row>
    <row r="197" spans="1:31" x14ac:dyDescent="0.2">
      <c r="A197" s="44"/>
      <c r="B197" s="94"/>
      <c r="C197" s="46"/>
      <c r="D197" s="44"/>
      <c r="E197" s="44"/>
      <c r="F197" s="44"/>
      <c r="G197" s="44"/>
      <c r="H197" s="44"/>
      <c r="I197" s="99"/>
      <c r="J197" s="98"/>
      <c r="K197" s="98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49"/>
      <c r="Y197" s="111"/>
      <c r="Z197" s="111"/>
      <c r="AA197" s="112"/>
      <c r="AB197" s="111"/>
      <c r="AC197" s="111"/>
      <c r="AD197" s="112"/>
      <c r="AE197" s="113"/>
    </row>
    <row r="198" spans="1:31" x14ac:dyDescent="0.2">
      <c r="A198" s="44"/>
      <c r="B198" s="94"/>
      <c r="C198" s="46"/>
      <c r="D198" s="44"/>
      <c r="E198" s="44"/>
      <c r="F198" s="44"/>
      <c r="G198" s="44"/>
      <c r="H198" s="44"/>
      <c r="I198" s="99"/>
      <c r="J198" s="98"/>
      <c r="K198" s="98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49"/>
      <c r="Y198" s="111"/>
      <c r="Z198" s="111"/>
      <c r="AA198" s="112"/>
      <c r="AB198" s="111"/>
      <c r="AC198" s="111"/>
      <c r="AD198" s="112"/>
      <c r="AE198" s="113"/>
    </row>
    <row r="199" spans="1:31" x14ac:dyDescent="0.2">
      <c r="A199" s="44"/>
      <c r="B199" s="94"/>
      <c r="C199" s="46"/>
      <c r="D199" s="44"/>
      <c r="E199" s="44"/>
      <c r="F199" s="44"/>
      <c r="G199" s="44"/>
      <c r="H199" s="44"/>
      <c r="I199" s="99"/>
      <c r="J199" s="98"/>
      <c r="K199" s="98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49"/>
      <c r="Y199" s="111"/>
      <c r="Z199" s="111"/>
      <c r="AA199" s="112"/>
      <c r="AB199" s="111"/>
      <c r="AC199" s="111"/>
      <c r="AD199" s="112"/>
      <c r="AE199" s="113"/>
    </row>
    <row r="200" spans="1:31" x14ac:dyDescent="0.2">
      <c r="A200" s="44"/>
      <c r="B200" s="94"/>
      <c r="C200" s="46"/>
      <c r="D200" s="44"/>
      <c r="E200" s="44"/>
      <c r="F200" s="44"/>
      <c r="G200" s="44"/>
      <c r="H200" s="44"/>
      <c r="I200" s="99"/>
      <c r="J200" s="98"/>
      <c r="K200" s="98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49"/>
      <c r="Y200" s="111"/>
      <c r="Z200" s="111"/>
      <c r="AA200" s="112"/>
      <c r="AB200" s="111"/>
      <c r="AC200" s="111"/>
      <c r="AD200" s="112"/>
      <c r="AE200" s="113"/>
    </row>
    <row r="201" spans="1:31" x14ac:dyDescent="0.2">
      <c r="A201" s="44"/>
      <c r="B201" s="94"/>
      <c r="C201" s="46"/>
      <c r="D201" s="44"/>
      <c r="E201" s="44"/>
      <c r="F201" s="44"/>
      <c r="G201" s="44"/>
      <c r="H201" s="44"/>
      <c r="I201" s="99"/>
      <c r="J201" s="98"/>
      <c r="K201" s="98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49"/>
      <c r="Y201" s="111"/>
      <c r="Z201" s="111"/>
      <c r="AA201" s="112"/>
      <c r="AB201" s="111"/>
      <c r="AC201" s="111"/>
      <c r="AD201" s="112"/>
      <c r="AE201" s="113"/>
    </row>
    <row r="202" spans="1:31" x14ac:dyDescent="0.2">
      <c r="A202" s="44"/>
      <c r="B202" s="94"/>
      <c r="C202" s="46"/>
      <c r="D202" s="44"/>
      <c r="E202" s="44"/>
      <c r="F202" s="44"/>
      <c r="G202" s="44"/>
      <c r="H202" s="44"/>
      <c r="I202" s="99"/>
      <c r="J202" s="98"/>
      <c r="K202" s="98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49"/>
      <c r="Y202" s="111"/>
      <c r="Z202" s="111"/>
      <c r="AA202" s="112"/>
      <c r="AB202" s="111"/>
      <c r="AC202" s="111"/>
      <c r="AD202" s="112"/>
      <c r="AE202" s="113"/>
    </row>
    <row r="203" spans="1:31" x14ac:dyDescent="0.2">
      <c r="A203" s="44"/>
      <c r="B203" s="94"/>
      <c r="C203" s="46"/>
      <c r="D203" s="44"/>
      <c r="E203" s="44"/>
      <c r="F203" s="44"/>
      <c r="G203" s="44"/>
      <c r="H203" s="44"/>
      <c r="I203" s="99"/>
      <c r="J203" s="98"/>
      <c r="K203" s="98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49"/>
      <c r="Y203" s="111"/>
      <c r="Z203" s="111"/>
      <c r="AA203" s="112"/>
      <c r="AB203" s="111"/>
      <c r="AC203" s="111"/>
      <c r="AD203" s="112"/>
      <c r="AE203" s="113"/>
    </row>
    <row r="204" spans="1:31" x14ac:dyDescent="0.2">
      <c r="A204" s="44"/>
      <c r="B204" s="94"/>
      <c r="C204" s="46"/>
      <c r="D204" s="44"/>
      <c r="E204" s="44"/>
      <c r="F204" s="44"/>
      <c r="G204" s="44"/>
      <c r="H204" s="44"/>
      <c r="I204" s="99"/>
      <c r="J204" s="98"/>
      <c r="K204" s="98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49"/>
      <c r="Y204" s="111"/>
      <c r="Z204" s="111"/>
      <c r="AA204" s="112"/>
      <c r="AB204" s="111"/>
      <c r="AC204" s="111"/>
      <c r="AD204" s="112"/>
      <c r="AE204" s="113"/>
    </row>
    <row r="205" spans="1:31" x14ac:dyDescent="0.2">
      <c r="A205" s="44"/>
      <c r="B205" s="94"/>
      <c r="C205" s="46"/>
      <c r="D205" s="44"/>
      <c r="E205" s="44"/>
      <c r="F205" s="44"/>
      <c r="G205" s="44"/>
      <c r="H205" s="44"/>
      <c r="I205" s="99"/>
      <c r="J205" s="98"/>
      <c r="K205" s="98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49"/>
      <c r="Y205" s="111"/>
      <c r="Z205" s="111"/>
      <c r="AA205" s="112"/>
      <c r="AB205" s="111"/>
      <c r="AC205" s="111"/>
      <c r="AD205" s="112"/>
      <c r="AE205" s="113"/>
    </row>
    <row r="206" spans="1:31" x14ac:dyDescent="0.2">
      <c r="A206" s="44"/>
      <c r="B206" s="94"/>
      <c r="C206" s="46"/>
      <c r="D206" s="44"/>
      <c r="E206" s="44"/>
      <c r="F206" s="44"/>
      <c r="G206" s="44"/>
      <c r="H206" s="44"/>
      <c r="I206" s="99"/>
      <c r="J206" s="98"/>
      <c r="K206" s="98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49"/>
      <c r="Y206" s="111"/>
      <c r="Z206" s="111"/>
      <c r="AA206" s="112"/>
      <c r="AB206" s="111"/>
      <c r="AC206" s="111"/>
      <c r="AD206" s="112"/>
      <c r="AE206" s="113"/>
    </row>
    <row r="207" spans="1:31" x14ac:dyDescent="0.2">
      <c r="A207" s="44"/>
      <c r="B207" s="94"/>
      <c r="C207" s="46"/>
      <c r="D207" s="44"/>
      <c r="E207" s="44"/>
      <c r="F207" s="44"/>
      <c r="G207" s="44"/>
      <c r="H207" s="44"/>
      <c r="I207" s="99"/>
      <c r="J207" s="98"/>
      <c r="K207" s="98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49"/>
      <c r="Y207" s="111"/>
      <c r="Z207" s="111"/>
      <c r="AA207" s="112"/>
      <c r="AB207" s="111"/>
      <c r="AC207" s="111"/>
      <c r="AD207" s="112"/>
      <c r="AE207" s="113"/>
    </row>
    <row r="208" spans="1:31" x14ac:dyDescent="0.2">
      <c r="A208" s="44"/>
      <c r="B208" s="94"/>
      <c r="C208" s="46"/>
      <c r="D208" s="44"/>
      <c r="E208" s="44"/>
      <c r="F208" s="44"/>
      <c r="G208" s="44"/>
      <c r="H208" s="44"/>
      <c r="I208" s="99"/>
      <c r="J208" s="98"/>
      <c r="K208" s="98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49"/>
      <c r="Y208" s="111"/>
      <c r="Z208" s="111"/>
      <c r="AA208" s="112"/>
      <c r="AB208" s="111"/>
      <c r="AC208" s="111"/>
      <c r="AD208" s="112"/>
      <c r="AE208" s="113"/>
    </row>
    <row r="209" spans="1:31" x14ac:dyDescent="0.2">
      <c r="A209" s="44"/>
      <c r="B209" s="94"/>
      <c r="C209" s="46"/>
      <c r="D209" s="44"/>
      <c r="E209" s="44"/>
      <c r="F209" s="44"/>
      <c r="G209" s="44"/>
      <c r="H209" s="44"/>
      <c r="I209" s="99"/>
      <c r="J209" s="98"/>
      <c r="K209" s="98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49"/>
      <c r="Y209" s="111"/>
      <c r="Z209" s="111"/>
      <c r="AA209" s="112"/>
      <c r="AB209" s="111"/>
      <c r="AC209" s="111"/>
      <c r="AD209" s="112"/>
      <c r="AE209" s="113"/>
    </row>
    <row r="210" spans="1:31" x14ac:dyDescent="0.2">
      <c r="A210" s="44"/>
      <c r="B210" s="94"/>
      <c r="C210" s="46"/>
      <c r="D210" s="44"/>
      <c r="E210" s="44"/>
      <c r="F210" s="44"/>
      <c r="G210" s="44"/>
      <c r="H210" s="44"/>
      <c r="I210" s="99"/>
      <c r="J210" s="98"/>
      <c r="K210" s="98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49"/>
      <c r="Y210" s="111"/>
      <c r="Z210" s="111"/>
      <c r="AA210" s="112"/>
      <c r="AB210" s="111"/>
      <c r="AC210" s="111"/>
      <c r="AD210" s="112"/>
      <c r="AE210" s="113"/>
    </row>
    <row r="211" spans="1:31" x14ac:dyDescent="0.2">
      <c r="A211" s="44"/>
      <c r="B211" s="94"/>
      <c r="C211" s="46"/>
      <c r="D211" s="44"/>
      <c r="E211" s="44"/>
      <c r="F211" s="44"/>
      <c r="G211" s="44"/>
      <c r="H211" s="44"/>
      <c r="I211" s="99"/>
      <c r="J211" s="98"/>
      <c r="K211" s="98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49"/>
      <c r="Y211" s="111"/>
      <c r="Z211" s="111"/>
      <c r="AA211" s="112"/>
      <c r="AB211" s="111"/>
      <c r="AC211" s="111"/>
      <c r="AD211" s="112"/>
      <c r="AE211" s="113"/>
    </row>
    <row r="212" spans="1:31" x14ac:dyDescent="0.2">
      <c r="A212" s="44"/>
      <c r="B212" s="94"/>
      <c r="C212" s="46"/>
      <c r="D212" s="44"/>
      <c r="E212" s="44"/>
      <c r="F212" s="44"/>
      <c r="G212" s="44"/>
      <c r="H212" s="44"/>
      <c r="I212" s="99"/>
      <c r="J212" s="98"/>
      <c r="K212" s="98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49"/>
      <c r="Y212" s="111"/>
      <c r="Z212" s="111"/>
      <c r="AA212" s="112"/>
      <c r="AB212" s="111"/>
      <c r="AC212" s="111"/>
      <c r="AD212" s="112"/>
      <c r="AE212" s="113"/>
    </row>
    <row r="213" spans="1:31" x14ac:dyDescent="0.2">
      <c r="A213" s="44"/>
      <c r="B213" s="94"/>
      <c r="C213" s="46"/>
      <c r="D213" s="44"/>
      <c r="E213" s="44"/>
      <c r="F213" s="44"/>
      <c r="G213" s="44"/>
      <c r="H213" s="44"/>
      <c r="I213" s="99"/>
      <c r="J213" s="98"/>
      <c r="K213" s="98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49"/>
      <c r="Y213" s="111"/>
      <c r="Z213" s="111"/>
      <c r="AA213" s="112"/>
      <c r="AB213" s="111"/>
      <c r="AC213" s="111"/>
      <c r="AD213" s="112"/>
      <c r="AE213" s="113"/>
    </row>
    <row r="214" spans="1:31" x14ac:dyDescent="0.2">
      <c r="A214" s="44"/>
      <c r="B214" s="94"/>
      <c r="C214" s="46"/>
      <c r="D214" s="44"/>
      <c r="E214" s="44"/>
      <c r="F214" s="44"/>
      <c r="G214" s="44"/>
      <c r="H214" s="44"/>
      <c r="I214" s="99"/>
      <c r="J214" s="98"/>
      <c r="K214" s="98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49"/>
      <c r="Y214" s="111"/>
      <c r="Z214" s="111"/>
      <c r="AA214" s="112"/>
      <c r="AB214" s="111"/>
      <c r="AC214" s="111"/>
      <c r="AD214" s="112"/>
      <c r="AE214" s="113"/>
    </row>
    <row r="215" spans="1:31" x14ac:dyDescent="0.2">
      <c r="A215" s="44"/>
      <c r="B215" s="94"/>
      <c r="C215" s="46"/>
      <c r="D215" s="44"/>
      <c r="E215" s="44"/>
      <c r="F215" s="44"/>
      <c r="G215" s="44"/>
      <c r="H215" s="44"/>
      <c r="I215" s="99"/>
      <c r="J215" s="98"/>
      <c r="K215" s="98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49"/>
      <c r="Y215" s="111"/>
      <c r="Z215" s="111"/>
      <c r="AA215" s="112"/>
      <c r="AB215" s="111"/>
      <c r="AC215" s="111"/>
      <c r="AD215" s="112"/>
      <c r="AE215" s="113"/>
    </row>
    <row r="216" spans="1:31" x14ac:dyDescent="0.2">
      <c r="A216" s="44"/>
      <c r="B216" s="94"/>
      <c r="C216" s="46"/>
      <c r="D216" s="44"/>
      <c r="E216" s="44"/>
      <c r="F216" s="44"/>
      <c r="G216" s="44"/>
      <c r="H216" s="44"/>
      <c r="I216" s="99"/>
      <c r="J216" s="98"/>
      <c r="K216" s="98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49"/>
      <c r="Y216" s="111"/>
      <c r="Z216" s="111"/>
      <c r="AA216" s="112"/>
      <c r="AB216" s="111"/>
      <c r="AC216" s="111"/>
      <c r="AD216" s="112"/>
      <c r="AE216" s="113"/>
    </row>
    <row r="217" spans="1:31" x14ac:dyDescent="0.2">
      <c r="A217" s="44"/>
      <c r="B217" s="94"/>
      <c r="C217" s="46"/>
      <c r="D217" s="44"/>
      <c r="E217" s="44"/>
      <c r="F217" s="44"/>
      <c r="G217" s="44"/>
      <c r="H217" s="44"/>
      <c r="I217" s="99"/>
      <c r="J217" s="98"/>
      <c r="K217" s="98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49"/>
      <c r="Y217" s="111"/>
      <c r="Z217" s="111"/>
      <c r="AA217" s="112"/>
      <c r="AB217" s="111"/>
      <c r="AC217" s="111"/>
      <c r="AD217" s="112"/>
      <c r="AE217" s="113"/>
    </row>
    <row r="218" spans="1:31" x14ac:dyDescent="0.2">
      <c r="A218" s="44"/>
      <c r="B218" s="94"/>
      <c r="C218" s="46"/>
      <c r="D218" s="44"/>
      <c r="E218" s="44"/>
      <c r="F218" s="44"/>
      <c r="G218" s="44"/>
      <c r="H218" s="44"/>
      <c r="I218" s="99"/>
      <c r="J218" s="98"/>
      <c r="K218" s="98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49"/>
      <c r="Y218" s="111"/>
      <c r="Z218" s="111"/>
      <c r="AA218" s="112"/>
      <c r="AB218" s="111"/>
      <c r="AC218" s="111"/>
      <c r="AD218" s="112"/>
      <c r="AE218" s="113"/>
    </row>
    <row r="219" spans="1:31" x14ac:dyDescent="0.2">
      <c r="A219" s="44"/>
      <c r="B219" s="94"/>
      <c r="C219" s="46"/>
      <c r="D219" s="44"/>
      <c r="E219" s="44"/>
      <c r="F219" s="44"/>
      <c r="G219" s="44"/>
      <c r="H219" s="44"/>
      <c r="I219" s="99"/>
      <c r="J219" s="98"/>
      <c r="K219" s="98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49"/>
      <c r="Y219" s="111"/>
      <c r="Z219" s="111"/>
      <c r="AA219" s="112"/>
      <c r="AB219" s="111"/>
      <c r="AC219" s="111"/>
      <c r="AD219" s="112"/>
      <c r="AE219" s="113"/>
    </row>
    <row r="220" spans="1:31" x14ac:dyDescent="0.2">
      <c r="A220" s="44"/>
      <c r="B220" s="94"/>
      <c r="C220" s="46"/>
      <c r="D220" s="44"/>
      <c r="E220" s="44"/>
      <c r="F220" s="44"/>
      <c r="G220" s="44"/>
      <c r="H220" s="44"/>
      <c r="I220" s="99"/>
      <c r="J220" s="98"/>
      <c r="K220" s="98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49"/>
      <c r="Y220" s="111"/>
      <c r="Z220" s="111"/>
      <c r="AA220" s="112"/>
      <c r="AB220" s="111"/>
      <c r="AC220" s="111"/>
      <c r="AD220" s="112"/>
      <c r="AE220" s="113"/>
    </row>
    <row r="221" spans="1:31" x14ac:dyDescent="0.2">
      <c r="A221" s="44"/>
      <c r="B221" s="94"/>
      <c r="C221" s="46"/>
      <c r="D221" s="44"/>
      <c r="E221" s="44"/>
      <c r="F221" s="44"/>
      <c r="G221" s="44"/>
      <c r="H221" s="44"/>
      <c r="I221" s="99"/>
      <c r="J221" s="98"/>
      <c r="K221" s="98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49"/>
      <c r="Y221" s="111"/>
      <c r="Z221" s="111"/>
      <c r="AA221" s="112"/>
      <c r="AB221" s="111"/>
      <c r="AC221" s="111"/>
      <c r="AD221" s="112"/>
      <c r="AE221" s="113"/>
    </row>
    <row r="222" spans="1:31" x14ac:dyDescent="0.2">
      <c r="A222" s="44"/>
      <c r="B222" s="94"/>
      <c r="C222" s="46"/>
      <c r="D222" s="44"/>
      <c r="E222" s="44"/>
      <c r="F222" s="44"/>
      <c r="G222" s="44"/>
      <c r="H222" s="44"/>
      <c r="I222" s="99"/>
      <c r="J222" s="98"/>
      <c r="K222" s="98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49"/>
      <c r="Y222" s="111"/>
      <c r="Z222" s="111"/>
      <c r="AA222" s="112"/>
      <c r="AB222" s="111"/>
      <c r="AC222" s="111"/>
      <c r="AD222" s="112"/>
      <c r="AE222" s="113"/>
    </row>
    <row r="223" spans="1:31" x14ac:dyDescent="0.2">
      <c r="A223" s="44"/>
      <c r="B223" s="94"/>
      <c r="C223" s="46"/>
      <c r="D223" s="44"/>
      <c r="E223" s="44"/>
      <c r="F223" s="44"/>
      <c r="G223" s="44"/>
      <c r="H223" s="44"/>
      <c r="I223" s="99"/>
      <c r="J223" s="98"/>
      <c r="K223" s="98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49"/>
      <c r="Y223" s="111"/>
      <c r="Z223" s="111"/>
      <c r="AA223" s="112"/>
      <c r="AB223" s="111"/>
      <c r="AC223" s="111"/>
      <c r="AD223" s="112"/>
      <c r="AE223" s="113"/>
    </row>
    <row r="224" spans="1:31" x14ac:dyDescent="0.2">
      <c r="A224" s="44"/>
      <c r="B224" s="94"/>
      <c r="C224" s="46"/>
      <c r="D224" s="44"/>
      <c r="E224" s="44"/>
      <c r="F224" s="44"/>
      <c r="G224" s="44"/>
      <c r="H224" s="44"/>
      <c r="I224" s="99"/>
      <c r="J224" s="98"/>
      <c r="K224" s="98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49"/>
      <c r="Y224" s="111"/>
      <c r="Z224" s="111"/>
      <c r="AA224" s="112"/>
      <c r="AB224" s="111"/>
      <c r="AC224" s="111"/>
      <c r="AD224" s="112"/>
      <c r="AE224" s="113"/>
    </row>
    <row r="225" spans="1:31" x14ac:dyDescent="0.2">
      <c r="A225" s="44"/>
      <c r="B225" s="94"/>
      <c r="C225" s="46"/>
      <c r="D225" s="44"/>
      <c r="E225" s="44"/>
      <c r="F225" s="44"/>
      <c r="G225" s="44"/>
      <c r="H225" s="44"/>
      <c r="I225" s="99"/>
      <c r="J225" s="98"/>
      <c r="K225" s="98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49"/>
      <c r="Y225" s="111"/>
      <c r="Z225" s="111"/>
      <c r="AA225" s="112"/>
      <c r="AB225" s="111"/>
      <c r="AC225" s="111"/>
      <c r="AD225" s="112"/>
      <c r="AE225" s="113"/>
    </row>
    <row r="226" spans="1:31" x14ac:dyDescent="0.2">
      <c r="A226" s="44"/>
      <c r="B226" s="94"/>
      <c r="C226" s="46"/>
      <c r="D226" s="44"/>
      <c r="E226" s="44"/>
      <c r="F226" s="44"/>
      <c r="G226" s="44"/>
      <c r="H226" s="44"/>
      <c r="I226" s="99"/>
      <c r="J226" s="98"/>
      <c r="K226" s="98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49"/>
      <c r="Y226" s="111"/>
      <c r="Z226" s="111"/>
      <c r="AA226" s="112"/>
      <c r="AB226" s="111"/>
      <c r="AC226" s="111"/>
      <c r="AD226" s="112"/>
      <c r="AE226" s="113"/>
    </row>
    <row r="227" spans="1:31" x14ac:dyDescent="0.2">
      <c r="A227" s="44"/>
      <c r="B227" s="94"/>
      <c r="C227" s="46"/>
      <c r="D227" s="44"/>
      <c r="E227" s="44"/>
      <c r="F227" s="44"/>
      <c r="G227" s="44"/>
      <c r="H227" s="44"/>
      <c r="I227" s="99"/>
      <c r="J227" s="98"/>
      <c r="K227" s="98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49"/>
      <c r="Y227" s="111"/>
      <c r="Z227" s="111"/>
      <c r="AA227" s="112"/>
      <c r="AB227" s="111"/>
      <c r="AC227" s="111"/>
      <c r="AD227" s="112"/>
      <c r="AE227" s="113"/>
    </row>
    <row r="228" spans="1:31" x14ac:dyDescent="0.2">
      <c r="A228" s="44"/>
      <c r="B228" s="94"/>
      <c r="C228" s="46"/>
      <c r="D228" s="44"/>
      <c r="E228" s="44"/>
      <c r="F228" s="44"/>
      <c r="G228" s="44"/>
      <c r="H228" s="44"/>
      <c r="I228" s="99"/>
      <c r="J228" s="98"/>
      <c r="K228" s="98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49"/>
      <c r="Y228" s="111"/>
      <c r="Z228" s="111"/>
      <c r="AA228" s="112"/>
      <c r="AB228" s="111"/>
      <c r="AC228" s="111"/>
      <c r="AD228" s="112"/>
      <c r="AE228" s="113"/>
    </row>
    <row r="229" spans="1:31" x14ac:dyDescent="0.2">
      <c r="A229" s="44"/>
      <c r="B229" s="94"/>
      <c r="C229" s="46"/>
      <c r="D229" s="44"/>
      <c r="E229" s="44"/>
      <c r="F229" s="44"/>
      <c r="G229" s="44"/>
      <c r="H229" s="44"/>
      <c r="I229" s="99"/>
      <c r="J229" s="98"/>
      <c r="K229" s="98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49"/>
      <c r="Y229" s="111"/>
      <c r="Z229" s="111"/>
      <c r="AA229" s="112"/>
      <c r="AB229" s="111"/>
      <c r="AC229" s="111"/>
      <c r="AD229" s="112"/>
      <c r="AE229" s="113"/>
    </row>
    <row r="230" spans="1:31" x14ac:dyDescent="0.2">
      <c r="A230" s="44"/>
      <c r="B230" s="94"/>
      <c r="C230" s="46"/>
      <c r="D230" s="44"/>
      <c r="E230" s="44"/>
      <c r="F230" s="44"/>
      <c r="G230" s="44"/>
      <c r="H230" s="44"/>
      <c r="I230" s="99"/>
      <c r="J230" s="98"/>
      <c r="K230" s="98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49"/>
      <c r="Y230" s="111"/>
      <c r="Z230" s="111"/>
      <c r="AA230" s="112"/>
      <c r="AB230" s="111"/>
      <c r="AC230" s="111"/>
      <c r="AD230" s="112"/>
      <c r="AE230" s="113"/>
    </row>
    <row r="231" spans="1:31" x14ac:dyDescent="0.2">
      <c r="A231" s="44"/>
      <c r="B231" s="94"/>
      <c r="C231" s="46"/>
      <c r="D231" s="44"/>
      <c r="E231" s="44"/>
      <c r="F231" s="44"/>
      <c r="G231" s="44"/>
      <c r="H231" s="44"/>
      <c r="I231" s="99"/>
      <c r="J231" s="98"/>
      <c r="K231" s="98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49"/>
      <c r="Y231" s="111"/>
      <c r="Z231" s="111"/>
      <c r="AA231" s="112"/>
      <c r="AB231" s="111"/>
      <c r="AC231" s="111"/>
      <c r="AD231" s="112"/>
      <c r="AE231" s="113"/>
    </row>
    <row r="232" spans="1:31" x14ac:dyDescent="0.2">
      <c r="A232" s="44"/>
      <c r="B232" s="94"/>
      <c r="C232" s="46"/>
      <c r="D232" s="44"/>
      <c r="E232" s="44"/>
      <c r="F232" s="44"/>
      <c r="G232" s="44"/>
      <c r="H232" s="44"/>
      <c r="I232" s="99"/>
      <c r="J232" s="98"/>
      <c r="K232" s="98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49"/>
      <c r="Y232" s="111"/>
      <c r="Z232" s="111"/>
      <c r="AA232" s="112"/>
      <c r="AB232" s="111"/>
      <c r="AC232" s="111"/>
      <c r="AD232" s="112"/>
      <c r="AE232" s="113"/>
    </row>
    <row r="233" spans="1:31" x14ac:dyDescent="0.2">
      <c r="A233" s="44"/>
      <c r="B233" s="94"/>
      <c r="C233" s="46"/>
      <c r="D233" s="44"/>
      <c r="E233" s="44"/>
      <c r="F233" s="44"/>
      <c r="G233" s="44"/>
      <c r="H233" s="44"/>
      <c r="I233" s="99"/>
      <c r="J233" s="98"/>
      <c r="K233" s="98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49"/>
      <c r="Y233" s="111"/>
      <c r="Z233" s="111"/>
      <c r="AA233" s="112"/>
      <c r="AB233" s="111"/>
      <c r="AC233" s="111"/>
      <c r="AD233" s="112"/>
      <c r="AE233" s="113"/>
    </row>
    <row r="234" spans="1:31" x14ac:dyDescent="0.2">
      <c r="A234" s="44"/>
      <c r="B234" s="94"/>
      <c r="C234" s="46"/>
      <c r="D234" s="44"/>
      <c r="E234" s="44"/>
      <c r="F234" s="44"/>
      <c r="G234" s="44"/>
      <c r="H234" s="44"/>
      <c r="I234" s="99"/>
      <c r="J234" s="98"/>
      <c r="K234" s="98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49"/>
      <c r="Y234" s="111"/>
      <c r="Z234" s="111"/>
      <c r="AA234" s="112"/>
      <c r="AB234" s="111"/>
      <c r="AC234" s="111"/>
      <c r="AD234" s="112"/>
      <c r="AE234" s="113"/>
    </row>
    <row r="235" spans="1:31" x14ac:dyDescent="0.2">
      <c r="A235" s="44"/>
      <c r="B235" s="94"/>
      <c r="C235" s="46"/>
      <c r="D235" s="44"/>
      <c r="E235" s="44"/>
      <c r="F235" s="44"/>
      <c r="G235" s="44"/>
      <c r="H235" s="44"/>
      <c r="I235" s="99"/>
      <c r="J235" s="98"/>
      <c r="K235" s="98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49"/>
      <c r="Y235" s="111"/>
      <c r="Z235" s="111"/>
      <c r="AA235" s="112"/>
      <c r="AB235" s="111"/>
      <c r="AC235" s="111"/>
      <c r="AD235" s="112"/>
      <c r="AE235" s="113"/>
    </row>
    <row r="236" spans="1:31" x14ac:dyDescent="0.2">
      <c r="A236" s="44"/>
      <c r="B236" s="94"/>
      <c r="C236" s="46"/>
      <c r="D236" s="44"/>
      <c r="E236" s="44"/>
      <c r="F236" s="44"/>
      <c r="G236" s="44"/>
      <c r="H236" s="44"/>
      <c r="I236" s="99"/>
      <c r="J236" s="98"/>
      <c r="K236" s="98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49"/>
      <c r="Y236" s="111"/>
      <c r="Z236" s="111"/>
      <c r="AA236" s="112"/>
      <c r="AB236" s="111"/>
      <c r="AC236" s="111"/>
      <c r="AD236" s="112"/>
      <c r="AE236" s="113"/>
    </row>
    <row r="237" spans="1:31" x14ac:dyDescent="0.2">
      <c r="A237" s="44"/>
      <c r="B237" s="94"/>
      <c r="C237" s="46"/>
      <c r="D237" s="44"/>
      <c r="E237" s="44"/>
      <c r="F237" s="44"/>
      <c r="G237" s="44"/>
      <c r="H237" s="44"/>
      <c r="I237" s="99"/>
      <c r="J237" s="98"/>
      <c r="K237" s="98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49"/>
      <c r="Y237" s="111"/>
      <c r="Z237" s="111"/>
      <c r="AA237" s="112"/>
      <c r="AB237" s="111"/>
      <c r="AC237" s="111"/>
      <c r="AD237" s="112"/>
      <c r="AE237" s="113"/>
    </row>
    <row r="238" spans="1:31" x14ac:dyDescent="0.2">
      <c r="A238" s="44"/>
      <c r="B238" s="94"/>
      <c r="C238" s="46"/>
      <c r="D238" s="44"/>
      <c r="E238" s="44"/>
      <c r="F238" s="44"/>
      <c r="G238" s="44"/>
      <c r="H238" s="44"/>
      <c r="I238" s="99"/>
      <c r="J238" s="98"/>
      <c r="K238" s="98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49"/>
      <c r="Y238" s="111"/>
      <c r="Z238" s="111"/>
      <c r="AA238" s="112"/>
      <c r="AB238" s="111"/>
      <c r="AC238" s="111"/>
      <c r="AD238" s="112"/>
      <c r="AE238" s="113"/>
    </row>
    <row r="239" spans="1:31" x14ac:dyDescent="0.2">
      <c r="A239" s="44"/>
      <c r="B239" s="94"/>
      <c r="C239" s="46"/>
      <c r="D239" s="44"/>
      <c r="E239" s="44"/>
      <c r="F239" s="44"/>
      <c r="G239" s="44"/>
      <c r="H239" s="44"/>
      <c r="I239" s="99"/>
      <c r="J239" s="98"/>
      <c r="K239" s="98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49"/>
      <c r="Y239" s="111"/>
      <c r="Z239" s="111"/>
      <c r="AA239" s="112"/>
      <c r="AB239" s="111"/>
      <c r="AC239" s="111"/>
      <c r="AD239" s="112"/>
      <c r="AE239" s="113"/>
    </row>
    <row r="240" spans="1:31" x14ac:dyDescent="0.2">
      <c r="A240" s="44"/>
      <c r="B240" s="94"/>
      <c r="C240" s="46"/>
      <c r="D240" s="44"/>
      <c r="E240" s="44"/>
      <c r="F240" s="44"/>
      <c r="G240" s="44"/>
      <c r="H240" s="44"/>
      <c r="I240" s="99"/>
      <c r="J240" s="98"/>
      <c r="K240" s="98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49"/>
      <c r="Y240" s="111"/>
      <c r="Z240" s="111"/>
      <c r="AA240" s="112"/>
      <c r="AB240" s="111"/>
      <c r="AC240" s="111"/>
      <c r="AD240" s="112"/>
      <c r="AE240" s="113"/>
    </row>
    <row r="241" spans="1:31" x14ac:dyDescent="0.2">
      <c r="A241" s="44"/>
      <c r="B241" s="94"/>
      <c r="C241" s="46"/>
      <c r="D241" s="44"/>
      <c r="E241" s="44"/>
      <c r="F241" s="44"/>
      <c r="G241" s="44"/>
      <c r="H241" s="44"/>
      <c r="I241" s="99"/>
      <c r="J241" s="98"/>
      <c r="K241" s="98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49"/>
      <c r="Y241" s="111"/>
      <c r="Z241" s="111"/>
      <c r="AA241" s="112"/>
      <c r="AB241" s="111"/>
      <c r="AC241" s="111"/>
      <c r="AD241" s="112"/>
      <c r="AE241" s="113"/>
    </row>
    <row r="242" spans="1:31" x14ac:dyDescent="0.2">
      <c r="A242" s="44"/>
      <c r="B242" s="94"/>
      <c r="C242" s="46"/>
      <c r="D242" s="44"/>
      <c r="E242" s="44"/>
      <c r="F242" s="44"/>
      <c r="G242" s="44"/>
      <c r="H242" s="44"/>
      <c r="I242" s="99"/>
      <c r="J242" s="98"/>
      <c r="K242" s="98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49"/>
      <c r="Y242" s="111"/>
      <c r="Z242" s="111"/>
      <c r="AA242" s="112"/>
      <c r="AB242" s="111"/>
      <c r="AC242" s="111"/>
      <c r="AD242" s="112"/>
      <c r="AE242" s="113"/>
    </row>
    <row r="243" spans="1:31" x14ac:dyDescent="0.2">
      <c r="A243" s="44"/>
      <c r="B243" s="94"/>
      <c r="C243" s="46"/>
      <c r="D243" s="44"/>
      <c r="E243" s="44"/>
      <c r="F243" s="44"/>
      <c r="G243" s="44"/>
      <c r="H243" s="44"/>
      <c r="I243" s="99"/>
      <c r="J243" s="98"/>
      <c r="K243" s="98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49"/>
      <c r="Y243" s="111"/>
      <c r="Z243" s="111"/>
      <c r="AA243" s="112"/>
      <c r="AB243" s="111"/>
      <c r="AC243" s="111"/>
      <c r="AD243" s="112"/>
      <c r="AE243" s="113"/>
    </row>
    <row r="244" spans="1:31" x14ac:dyDescent="0.2">
      <c r="A244" s="44"/>
      <c r="B244" s="94"/>
      <c r="C244" s="46"/>
      <c r="D244" s="44"/>
      <c r="E244" s="44"/>
      <c r="F244" s="44"/>
      <c r="G244" s="44"/>
      <c r="H244" s="44"/>
      <c r="I244" s="99"/>
      <c r="J244" s="98"/>
      <c r="K244" s="98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49"/>
      <c r="Y244" s="111"/>
      <c r="Z244" s="111"/>
      <c r="AA244" s="112"/>
      <c r="AB244" s="111"/>
      <c r="AC244" s="111"/>
      <c r="AD244" s="112"/>
      <c r="AE244" s="113"/>
    </row>
    <row r="245" spans="1:31" x14ac:dyDescent="0.2">
      <c r="A245" s="44"/>
      <c r="B245" s="94"/>
      <c r="C245" s="46"/>
      <c r="D245" s="44"/>
      <c r="E245" s="44"/>
      <c r="F245" s="44"/>
      <c r="G245" s="44"/>
      <c r="H245" s="44"/>
      <c r="I245" s="99"/>
      <c r="J245" s="98"/>
      <c r="K245" s="98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49"/>
      <c r="Y245" s="111"/>
      <c r="Z245" s="111"/>
      <c r="AA245" s="112"/>
      <c r="AB245" s="111"/>
      <c r="AC245" s="111"/>
      <c r="AD245" s="112"/>
      <c r="AE245" s="113"/>
    </row>
    <row r="246" spans="1:31" x14ac:dyDescent="0.2">
      <c r="A246" s="44"/>
      <c r="B246" s="94"/>
      <c r="C246" s="46"/>
      <c r="D246" s="44"/>
      <c r="E246" s="44"/>
      <c r="F246" s="44"/>
      <c r="G246" s="44"/>
      <c r="H246" s="44"/>
      <c r="I246" s="99"/>
      <c r="J246" s="98"/>
      <c r="K246" s="98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49"/>
      <c r="Y246" s="111"/>
      <c r="Z246" s="111"/>
      <c r="AA246" s="112"/>
      <c r="AB246" s="111"/>
      <c r="AC246" s="111"/>
      <c r="AD246" s="112"/>
      <c r="AE246" s="113"/>
    </row>
    <row r="247" spans="1:31" x14ac:dyDescent="0.2">
      <c r="A247" s="44"/>
      <c r="B247" s="94"/>
      <c r="C247" s="46"/>
      <c r="D247" s="44"/>
      <c r="E247" s="44"/>
      <c r="F247" s="44"/>
      <c r="G247" s="44"/>
      <c r="H247" s="44"/>
      <c r="I247" s="99"/>
      <c r="J247" s="98"/>
      <c r="K247" s="98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49"/>
      <c r="Y247" s="111"/>
      <c r="Z247" s="111"/>
      <c r="AA247" s="112"/>
      <c r="AB247" s="111"/>
      <c r="AC247" s="111"/>
      <c r="AD247" s="112"/>
      <c r="AE247" s="113"/>
    </row>
    <row r="248" spans="1:31" x14ac:dyDescent="0.2">
      <c r="A248" s="44"/>
      <c r="B248" s="94"/>
      <c r="C248" s="46"/>
      <c r="D248" s="44"/>
      <c r="E248" s="44"/>
      <c r="F248" s="44"/>
      <c r="G248" s="44"/>
      <c r="H248" s="44"/>
      <c r="I248" s="99"/>
      <c r="J248" s="98"/>
      <c r="K248" s="98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49"/>
      <c r="Y248" s="111"/>
      <c r="Z248" s="111"/>
      <c r="AA248" s="112"/>
      <c r="AB248" s="111"/>
      <c r="AC248" s="111"/>
      <c r="AD248" s="112"/>
      <c r="AE248" s="113"/>
    </row>
    <row r="249" spans="1:31" x14ac:dyDescent="0.2">
      <c r="A249" s="44"/>
      <c r="B249" s="94"/>
      <c r="C249" s="46"/>
      <c r="D249" s="44"/>
      <c r="E249" s="44"/>
      <c r="F249" s="44"/>
      <c r="G249" s="44"/>
      <c r="H249" s="44"/>
      <c r="I249" s="99"/>
      <c r="J249" s="98"/>
      <c r="K249" s="98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49"/>
      <c r="Y249" s="111"/>
      <c r="Z249" s="111"/>
      <c r="AA249" s="112"/>
      <c r="AB249" s="111"/>
      <c r="AC249" s="111"/>
      <c r="AD249" s="112"/>
      <c r="AE249" s="113"/>
    </row>
    <row r="250" spans="1:31" x14ac:dyDescent="0.2">
      <c r="A250" s="44"/>
      <c r="B250" s="94"/>
      <c r="C250" s="46"/>
      <c r="D250" s="44"/>
      <c r="E250" s="44"/>
      <c r="F250" s="44"/>
      <c r="G250" s="44"/>
      <c r="H250" s="44"/>
      <c r="I250" s="99"/>
      <c r="J250" s="98"/>
      <c r="K250" s="98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49"/>
      <c r="Y250" s="111"/>
      <c r="Z250" s="111"/>
      <c r="AA250" s="112"/>
      <c r="AB250" s="111"/>
      <c r="AC250" s="111"/>
      <c r="AD250" s="112"/>
      <c r="AE250" s="113"/>
    </row>
    <row r="251" spans="1:31" x14ac:dyDescent="0.2">
      <c r="A251" s="44"/>
      <c r="B251" s="94"/>
      <c r="C251" s="46"/>
      <c r="D251" s="44"/>
      <c r="E251" s="44"/>
      <c r="F251" s="44"/>
      <c r="G251" s="44"/>
      <c r="H251" s="44"/>
      <c r="I251" s="99"/>
      <c r="J251" s="98"/>
      <c r="K251" s="98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49"/>
      <c r="Y251" s="111"/>
      <c r="Z251" s="111"/>
      <c r="AA251" s="112"/>
      <c r="AB251" s="111"/>
      <c r="AC251" s="111"/>
      <c r="AD251" s="112"/>
      <c r="AE251" s="113"/>
    </row>
    <row r="252" spans="1:31" x14ac:dyDescent="0.2">
      <c r="A252" s="44"/>
      <c r="B252" s="94"/>
      <c r="C252" s="46"/>
      <c r="D252" s="44"/>
      <c r="E252" s="44"/>
      <c r="F252" s="44"/>
      <c r="G252" s="44"/>
      <c r="H252" s="44"/>
      <c r="I252" s="99"/>
      <c r="J252" s="98"/>
      <c r="K252" s="98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49"/>
      <c r="Y252" s="111"/>
      <c r="Z252" s="111"/>
      <c r="AA252" s="112"/>
      <c r="AB252" s="111"/>
      <c r="AC252" s="111"/>
      <c r="AD252" s="112"/>
      <c r="AE252" s="113"/>
    </row>
    <row r="253" spans="1:31" x14ac:dyDescent="0.2">
      <c r="A253" s="44"/>
      <c r="B253" s="94"/>
      <c r="C253" s="46"/>
      <c r="D253" s="44"/>
      <c r="E253" s="44"/>
      <c r="F253" s="44"/>
      <c r="G253" s="44"/>
      <c r="H253" s="44"/>
      <c r="I253" s="99"/>
      <c r="J253" s="98"/>
      <c r="K253" s="98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49"/>
      <c r="Y253" s="111"/>
      <c r="Z253" s="111"/>
      <c r="AA253" s="112"/>
      <c r="AB253" s="111"/>
      <c r="AC253" s="111"/>
      <c r="AD253" s="112"/>
      <c r="AE253" s="113"/>
    </row>
    <row r="254" spans="1:31" x14ac:dyDescent="0.2">
      <c r="A254" s="44"/>
      <c r="B254" s="94"/>
      <c r="C254" s="46"/>
      <c r="D254" s="44"/>
      <c r="E254" s="44"/>
      <c r="F254" s="44"/>
      <c r="G254" s="44"/>
      <c r="H254" s="44"/>
      <c r="I254" s="99"/>
      <c r="J254" s="98"/>
      <c r="K254" s="98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49"/>
      <c r="Y254" s="111"/>
      <c r="Z254" s="111"/>
      <c r="AA254" s="112"/>
      <c r="AB254" s="111"/>
      <c r="AC254" s="111"/>
      <c r="AD254" s="112"/>
      <c r="AE254" s="113"/>
    </row>
    <row r="255" spans="1:31" x14ac:dyDescent="0.2">
      <c r="A255" s="44"/>
      <c r="B255" s="94"/>
      <c r="C255" s="46"/>
      <c r="D255" s="44"/>
      <c r="E255" s="44"/>
      <c r="F255" s="44"/>
      <c r="G255" s="44"/>
      <c r="H255" s="44"/>
      <c r="I255" s="99"/>
      <c r="J255" s="98"/>
      <c r="K255" s="98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49"/>
      <c r="Y255" s="111"/>
      <c r="Z255" s="111"/>
      <c r="AA255" s="112"/>
      <c r="AB255" s="111"/>
      <c r="AC255" s="111"/>
      <c r="AD255" s="112"/>
      <c r="AE255" s="113"/>
    </row>
    <row r="256" spans="1:31" x14ac:dyDescent="0.2">
      <c r="A256" s="44"/>
      <c r="B256" s="94"/>
      <c r="C256" s="46"/>
      <c r="D256" s="44"/>
      <c r="E256" s="44"/>
      <c r="F256" s="44"/>
      <c r="G256" s="44"/>
      <c r="H256" s="44"/>
      <c r="I256" s="99"/>
      <c r="J256" s="98"/>
      <c r="K256" s="98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49"/>
      <c r="Y256" s="111"/>
      <c r="Z256" s="111"/>
      <c r="AA256" s="112"/>
      <c r="AB256" s="111"/>
      <c r="AC256" s="111"/>
      <c r="AD256" s="112"/>
      <c r="AE256" s="113"/>
    </row>
    <row r="257" spans="1:31" x14ac:dyDescent="0.2">
      <c r="A257" s="44"/>
      <c r="B257" s="94"/>
      <c r="C257" s="46"/>
      <c r="D257" s="44"/>
      <c r="E257" s="44"/>
      <c r="F257" s="44"/>
      <c r="G257" s="44"/>
      <c r="H257" s="44"/>
      <c r="I257" s="99"/>
      <c r="J257" s="98"/>
      <c r="K257" s="98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49"/>
      <c r="Y257" s="111"/>
      <c r="Z257" s="111"/>
      <c r="AA257" s="112"/>
      <c r="AB257" s="111"/>
      <c r="AC257" s="111"/>
      <c r="AD257" s="112"/>
      <c r="AE257" s="113"/>
    </row>
    <row r="258" spans="1:31" x14ac:dyDescent="0.2">
      <c r="A258" s="44"/>
      <c r="B258" s="94"/>
      <c r="C258" s="46"/>
      <c r="D258" s="44"/>
      <c r="E258" s="44"/>
      <c r="F258" s="44"/>
      <c r="G258" s="44"/>
      <c r="H258" s="44"/>
      <c r="I258" s="99"/>
      <c r="J258" s="98"/>
      <c r="K258" s="98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49"/>
      <c r="Y258" s="111"/>
      <c r="Z258" s="111"/>
      <c r="AA258" s="112"/>
      <c r="AB258" s="111"/>
      <c r="AC258" s="111"/>
      <c r="AD258" s="112"/>
      <c r="AE258" s="113"/>
    </row>
    <row r="259" spans="1:31" x14ac:dyDescent="0.2">
      <c r="A259" s="44"/>
      <c r="B259" s="94"/>
      <c r="C259" s="46"/>
      <c r="D259" s="44"/>
      <c r="E259" s="44"/>
      <c r="F259" s="44"/>
      <c r="G259" s="44"/>
      <c r="H259" s="44"/>
      <c r="I259" s="99"/>
      <c r="J259" s="98"/>
      <c r="K259" s="98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49"/>
      <c r="Y259" s="111"/>
      <c r="Z259" s="111"/>
      <c r="AA259" s="112"/>
      <c r="AB259" s="111"/>
      <c r="AC259" s="111"/>
      <c r="AD259" s="112"/>
      <c r="AE259" s="113"/>
    </row>
    <row r="260" spans="1:31" x14ac:dyDescent="0.2">
      <c r="A260" s="44"/>
      <c r="B260" s="94"/>
      <c r="C260" s="46"/>
      <c r="D260" s="44"/>
      <c r="E260" s="44"/>
      <c r="F260" s="44"/>
      <c r="G260" s="44"/>
      <c r="H260" s="44"/>
      <c r="I260" s="99"/>
      <c r="J260" s="98"/>
      <c r="K260" s="98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49"/>
      <c r="Y260" s="111"/>
      <c r="Z260" s="111"/>
      <c r="AA260" s="112"/>
      <c r="AB260" s="111"/>
      <c r="AC260" s="111"/>
      <c r="AD260" s="112"/>
      <c r="AE260" s="113"/>
    </row>
    <row r="261" spans="1:31" x14ac:dyDescent="0.2">
      <c r="A261" s="44"/>
      <c r="B261" s="94"/>
      <c r="C261" s="46"/>
      <c r="D261" s="44"/>
      <c r="E261" s="44"/>
      <c r="F261" s="44"/>
      <c r="G261" s="44"/>
      <c r="H261" s="44"/>
      <c r="I261" s="99"/>
      <c r="J261" s="98"/>
      <c r="K261" s="98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49"/>
      <c r="Y261" s="111"/>
      <c r="Z261" s="111"/>
      <c r="AA261" s="112"/>
      <c r="AB261" s="111"/>
      <c r="AC261" s="111"/>
      <c r="AD261" s="112"/>
      <c r="AE261" s="113"/>
    </row>
    <row r="262" spans="1:31" x14ac:dyDescent="0.2">
      <c r="A262" s="44"/>
      <c r="B262" s="94"/>
      <c r="C262" s="46"/>
      <c r="D262" s="44"/>
      <c r="E262" s="44"/>
      <c r="F262" s="44"/>
      <c r="G262" s="44"/>
      <c r="H262" s="44"/>
      <c r="I262" s="99"/>
      <c r="J262" s="98"/>
      <c r="K262" s="98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49"/>
      <c r="Y262" s="111"/>
      <c r="Z262" s="111"/>
      <c r="AA262" s="112"/>
      <c r="AB262" s="111"/>
      <c r="AC262" s="111"/>
      <c r="AD262" s="112"/>
      <c r="AE262" s="113"/>
    </row>
    <row r="263" spans="1:31" x14ac:dyDescent="0.2">
      <c r="A263" s="44"/>
      <c r="B263" s="94"/>
      <c r="C263" s="46"/>
      <c r="D263" s="44"/>
      <c r="E263" s="44"/>
      <c r="F263" s="44"/>
      <c r="G263" s="44"/>
      <c r="H263" s="44"/>
      <c r="I263" s="99"/>
      <c r="J263" s="98"/>
      <c r="K263" s="98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49"/>
      <c r="Y263" s="111"/>
      <c r="Z263" s="111"/>
      <c r="AA263" s="112"/>
      <c r="AB263" s="111"/>
      <c r="AC263" s="111"/>
      <c r="AD263" s="112"/>
      <c r="AE263" s="113"/>
    </row>
    <row r="264" spans="1:31" x14ac:dyDescent="0.2">
      <c r="A264" s="44"/>
      <c r="B264" s="94"/>
      <c r="C264" s="46"/>
      <c r="D264" s="44"/>
      <c r="E264" s="44"/>
      <c r="F264" s="44"/>
      <c r="G264" s="44"/>
      <c r="H264" s="44"/>
      <c r="I264" s="99"/>
      <c r="J264" s="98"/>
      <c r="K264" s="98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49"/>
      <c r="Y264" s="111"/>
      <c r="Z264" s="111"/>
      <c r="AA264" s="112"/>
      <c r="AB264" s="111"/>
      <c r="AC264" s="111"/>
      <c r="AD264" s="112"/>
      <c r="AE264" s="113"/>
    </row>
    <row r="265" spans="1:31" x14ac:dyDescent="0.2">
      <c r="A265" s="44"/>
      <c r="B265" s="94"/>
      <c r="C265" s="46"/>
      <c r="D265" s="44"/>
      <c r="E265" s="44"/>
      <c r="F265" s="44"/>
      <c r="G265" s="44"/>
      <c r="H265" s="44"/>
      <c r="I265" s="99"/>
      <c r="J265" s="98"/>
      <c r="K265" s="98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49"/>
      <c r="Y265" s="111"/>
      <c r="Z265" s="111"/>
      <c r="AA265" s="112"/>
      <c r="AB265" s="111"/>
      <c r="AC265" s="111"/>
      <c r="AD265" s="112"/>
      <c r="AE265" s="113"/>
    </row>
    <row r="266" spans="1:31" x14ac:dyDescent="0.2">
      <c r="A266" s="44"/>
      <c r="B266" s="94"/>
      <c r="C266" s="46"/>
      <c r="D266" s="44"/>
      <c r="E266" s="44"/>
      <c r="F266" s="44"/>
      <c r="G266" s="44"/>
      <c r="H266" s="44"/>
      <c r="I266" s="99"/>
      <c r="J266" s="98"/>
      <c r="K266" s="98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49"/>
      <c r="Y266" s="111"/>
      <c r="Z266" s="111"/>
      <c r="AA266" s="112"/>
      <c r="AB266" s="111"/>
      <c r="AC266" s="111"/>
      <c r="AD266" s="112"/>
      <c r="AE266" s="113"/>
    </row>
    <row r="267" spans="1:31" x14ac:dyDescent="0.2">
      <c r="A267" s="44"/>
      <c r="B267" s="94"/>
      <c r="C267" s="46"/>
      <c r="D267" s="44"/>
      <c r="E267" s="44"/>
      <c r="F267" s="44"/>
      <c r="G267" s="44"/>
      <c r="H267" s="44"/>
      <c r="I267" s="99"/>
      <c r="J267" s="98"/>
      <c r="K267" s="98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49"/>
      <c r="Y267" s="111"/>
      <c r="Z267" s="111"/>
      <c r="AA267" s="112"/>
      <c r="AB267" s="111"/>
      <c r="AC267" s="111"/>
      <c r="AD267" s="112"/>
      <c r="AE267" s="113"/>
    </row>
    <row r="268" spans="1:31" x14ac:dyDescent="0.2">
      <c r="A268" s="44"/>
      <c r="B268" s="94"/>
      <c r="C268" s="46"/>
      <c r="D268" s="44"/>
      <c r="E268" s="44"/>
      <c r="F268" s="44"/>
      <c r="G268" s="44"/>
      <c r="H268" s="44"/>
      <c r="I268" s="99"/>
      <c r="J268" s="98"/>
      <c r="K268" s="98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49"/>
      <c r="Y268" s="111"/>
      <c r="Z268" s="111"/>
      <c r="AA268" s="112"/>
      <c r="AB268" s="111"/>
      <c r="AC268" s="111"/>
      <c r="AD268" s="112"/>
      <c r="AE268" s="113"/>
    </row>
    <row r="269" spans="1:31" x14ac:dyDescent="0.2">
      <c r="A269" s="44"/>
      <c r="B269" s="94"/>
      <c r="C269" s="46"/>
      <c r="D269" s="44"/>
      <c r="E269" s="44"/>
      <c r="F269" s="44"/>
      <c r="G269" s="44"/>
      <c r="H269" s="44"/>
      <c r="I269" s="99"/>
      <c r="J269" s="98"/>
      <c r="K269" s="98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49"/>
      <c r="Y269" s="111"/>
      <c r="Z269" s="111"/>
      <c r="AA269" s="112"/>
      <c r="AB269" s="111"/>
      <c r="AC269" s="111"/>
      <c r="AD269" s="112"/>
      <c r="AE269" s="113"/>
    </row>
    <row r="270" spans="1:31" x14ac:dyDescent="0.2">
      <c r="A270" s="44"/>
      <c r="B270" s="94"/>
      <c r="C270" s="46"/>
      <c r="D270" s="44"/>
      <c r="E270" s="44"/>
      <c r="F270" s="44"/>
      <c r="G270" s="44"/>
      <c r="H270" s="44"/>
      <c r="I270" s="99"/>
      <c r="J270" s="98"/>
      <c r="K270" s="98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49"/>
      <c r="Y270" s="111"/>
      <c r="Z270" s="111"/>
      <c r="AA270" s="112"/>
      <c r="AB270" s="111"/>
      <c r="AC270" s="111"/>
      <c r="AD270" s="112"/>
      <c r="AE270" s="113"/>
    </row>
    <row r="271" spans="1:31" x14ac:dyDescent="0.2">
      <c r="A271" s="44"/>
      <c r="B271" s="94"/>
      <c r="C271" s="46"/>
      <c r="D271" s="44"/>
      <c r="E271" s="44"/>
      <c r="F271" s="44"/>
      <c r="G271" s="44"/>
      <c r="H271" s="44"/>
      <c r="I271" s="99"/>
      <c r="J271" s="98"/>
      <c r="K271" s="98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49"/>
      <c r="Y271" s="111"/>
      <c r="Z271" s="111"/>
      <c r="AA271" s="112"/>
      <c r="AB271" s="111"/>
      <c r="AC271" s="111"/>
      <c r="AD271" s="112"/>
      <c r="AE271" s="113"/>
    </row>
    <row r="272" spans="1:31" x14ac:dyDescent="0.2">
      <c r="A272" s="44"/>
      <c r="B272" s="94"/>
      <c r="C272" s="46"/>
      <c r="D272" s="44"/>
      <c r="E272" s="44"/>
      <c r="F272" s="44"/>
      <c r="G272" s="44"/>
      <c r="H272" s="44"/>
      <c r="I272" s="99"/>
      <c r="J272" s="98"/>
      <c r="K272" s="98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49"/>
      <c r="Y272" s="111"/>
      <c r="Z272" s="111"/>
      <c r="AA272" s="112"/>
      <c r="AB272" s="111"/>
      <c r="AC272" s="111"/>
      <c r="AD272" s="112"/>
      <c r="AE272" s="113"/>
    </row>
    <row r="273" spans="1:31" x14ac:dyDescent="0.2">
      <c r="A273" s="44"/>
      <c r="B273" s="94"/>
      <c r="C273" s="46"/>
      <c r="D273" s="44"/>
      <c r="E273" s="44"/>
      <c r="F273" s="44"/>
      <c r="G273" s="44"/>
      <c r="H273" s="44"/>
      <c r="I273" s="99"/>
      <c r="J273" s="98"/>
      <c r="K273" s="98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49"/>
      <c r="Y273" s="111"/>
      <c r="Z273" s="111"/>
      <c r="AA273" s="112"/>
      <c r="AB273" s="111"/>
      <c r="AC273" s="111"/>
      <c r="AD273" s="112"/>
      <c r="AE273" s="113"/>
    </row>
    <row r="274" spans="1:31" x14ac:dyDescent="0.2">
      <c r="A274" s="44"/>
      <c r="B274" s="94"/>
      <c r="C274" s="46"/>
      <c r="D274" s="44"/>
      <c r="E274" s="44"/>
      <c r="F274" s="44"/>
      <c r="G274" s="44"/>
      <c r="H274" s="44"/>
      <c r="I274" s="99"/>
      <c r="J274" s="98"/>
      <c r="K274" s="98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49"/>
      <c r="Y274" s="111"/>
      <c r="Z274" s="111"/>
      <c r="AA274" s="112"/>
      <c r="AB274" s="111"/>
      <c r="AC274" s="111"/>
      <c r="AD274" s="112"/>
      <c r="AE274" s="113"/>
    </row>
    <row r="275" spans="1:31" x14ac:dyDescent="0.2">
      <c r="A275" s="44"/>
      <c r="B275" s="94"/>
      <c r="C275" s="46"/>
      <c r="D275" s="44"/>
      <c r="E275" s="44"/>
      <c r="F275" s="44"/>
      <c r="G275" s="44"/>
      <c r="H275" s="44"/>
      <c r="I275" s="99"/>
      <c r="J275" s="98"/>
      <c r="K275" s="98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49"/>
      <c r="Y275" s="111"/>
      <c r="Z275" s="111"/>
      <c r="AA275" s="112"/>
      <c r="AB275" s="111"/>
      <c r="AC275" s="111"/>
      <c r="AD275" s="112"/>
      <c r="AE275" s="113"/>
    </row>
    <row r="276" spans="1:31" x14ac:dyDescent="0.2">
      <c r="A276" s="44"/>
      <c r="B276" s="94"/>
      <c r="C276" s="46"/>
      <c r="D276" s="44"/>
      <c r="E276" s="44"/>
      <c r="F276" s="44"/>
      <c r="G276" s="44"/>
      <c r="H276" s="44"/>
      <c r="I276" s="99"/>
      <c r="J276" s="98"/>
      <c r="K276" s="98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49"/>
      <c r="Y276" s="111"/>
      <c r="Z276" s="111"/>
      <c r="AA276" s="112"/>
      <c r="AB276" s="111"/>
      <c r="AC276" s="111"/>
      <c r="AD276" s="112"/>
      <c r="AE276" s="113"/>
    </row>
    <row r="277" spans="1:31" x14ac:dyDescent="0.2">
      <c r="A277" s="44"/>
      <c r="B277" s="94"/>
      <c r="C277" s="46"/>
      <c r="D277" s="44"/>
      <c r="E277" s="44"/>
      <c r="F277" s="44"/>
      <c r="G277" s="44"/>
      <c r="H277" s="44"/>
      <c r="I277" s="99"/>
      <c r="J277" s="98"/>
      <c r="K277" s="98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49"/>
      <c r="Y277" s="111"/>
      <c r="Z277" s="111"/>
      <c r="AA277" s="112"/>
      <c r="AB277" s="111"/>
      <c r="AC277" s="111"/>
      <c r="AD277" s="112"/>
      <c r="AE277" s="113"/>
    </row>
    <row r="278" spans="1:31" x14ac:dyDescent="0.2">
      <c r="A278" s="44"/>
      <c r="B278" s="94"/>
      <c r="C278" s="46"/>
      <c r="D278" s="44"/>
      <c r="E278" s="44"/>
      <c r="F278" s="44"/>
      <c r="G278" s="44"/>
      <c r="H278" s="44"/>
      <c r="I278" s="99"/>
      <c r="J278" s="98"/>
      <c r="K278" s="98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49"/>
      <c r="Y278" s="111"/>
      <c r="Z278" s="111"/>
      <c r="AA278" s="112"/>
      <c r="AB278" s="111"/>
      <c r="AC278" s="111"/>
      <c r="AD278" s="112"/>
      <c r="AE278" s="113"/>
    </row>
    <row r="279" spans="1:31" x14ac:dyDescent="0.2">
      <c r="A279" s="44"/>
      <c r="B279" s="94"/>
      <c r="C279" s="46"/>
      <c r="D279" s="44"/>
      <c r="E279" s="44"/>
      <c r="F279" s="44"/>
      <c r="G279" s="44"/>
      <c r="H279" s="44"/>
      <c r="I279" s="99"/>
      <c r="J279" s="98"/>
      <c r="K279" s="98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49"/>
      <c r="Y279" s="111"/>
      <c r="Z279" s="111"/>
      <c r="AA279" s="112"/>
      <c r="AB279" s="111"/>
      <c r="AC279" s="111"/>
      <c r="AD279" s="112"/>
      <c r="AE279" s="113"/>
    </row>
    <row r="280" spans="1:31" x14ac:dyDescent="0.2">
      <c r="A280" s="44"/>
      <c r="B280" s="94"/>
      <c r="C280" s="46"/>
      <c r="D280" s="44"/>
      <c r="E280" s="44"/>
      <c r="F280" s="44"/>
      <c r="G280" s="44"/>
      <c r="H280" s="44"/>
      <c r="I280" s="99"/>
      <c r="J280" s="98"/>
      <c r="K280" s="98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49"/>
      <c r="Y280" s="111"/>
      <c r="Z280" s="111"/>
      <c r="AA280" s="112"/>
      <c r="AB280" s="111"/>
      <c r="AC280" s="111"/>
      <c r="AD280" s="112"/>
      <c r="AE280" s="113"/>
    </row>
    <row r="281" spans="1:31" x14ac:dyDescent="0.2">
      <c r="A281" s="44"/>
      <c r="B281" s="94"/>
      <c r="C281" s="46"/>
      <c r="D281" s="44"/>
      <c r="E281" s="44"/>
      <c r="F281" s="44"/>
      <c r="G281" s="44"/>
      <c r="H281" s="44"/>
      <c r="I281" s="99"/>
      <c r="J281" s="98"/>
      <c r="K281" s="98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49"/>
      <c r="Y281" s="111"/>
      <c r="Z281" s="111"/>
      <c r="AA281" s="112"/>
      <c r="AB281" s="111"/>
      <c r="AC281" s="111"/>
      <c r="AD281" s="112"/>
      <c r="AE281" s="113"/>
    </row>
    <row r="282" spans="1:31" x14ac:dyDescent="0.2">
      <c r="A282" s="44"/>
      <c r="B282" s="94"/>
      <c r="C282" s="46"/>
      <c r="D282" s="44"/>
      <c r="E282" s="44"/>
      <c r="F282" s="44"/>
      <c r="G282" s="44"/>
      <c r="H282" s="44"/>
      <c r="I282" s="99"/>
      <c r="J282" s="98"/>
      <c r="K282" s="98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49"/>
      <c r="Y282" s="111"/>
      <c r="Z282" s="111"/>
      <c r="AA282" s="112"/>
      <c r="AB282" s="111"/>
      <c r="AC282" s="111"/>
      <c r="AD282" s="112"/>
      <c r="AE282" s="113"/>
    </row>
    <row r="283" spans="1:31" x14ac:dyDescent="0.2">
      <c r="A283" s="44"/>
      <c r="B283" s="94"/>
      <c r="C283" s="46"/>
      <c r="D283" s="44"/>
      <c r="E283" s="44"/>
      <c r="F283" s="44"/>
      <c r="G283" s="44"/>
      <c r="H283" s="44"/>
      <c r="I283" s="99"/>
      <c r="J283" s="98"/>
      <c r="K283" s="98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49"/>
      <c r="Y283" s="111"/>
      <c r="Z283" s="111"/>
      <c r="AA283" s="112"/>
      <c r="AB283" s="111"/>
      <c r="AC283" s="111"/>
      <c r="AD283" s="112"/>
      <c r="AE283" s="113"/>
    </row>
    <row r="284" spans="1:31" x14ac:dyDescent="0.2">
      <c r="A284" s="44"/>
      <c r="B284" s="94"/>
      <c r="C284" s="46"/>
      <c r="D284" s="44"/>
      <c r="E284" s="44"/>
      <c r="F284" s="44"/>
      <c r="G284" s="44"/>
      <c r="H284" s="44"/>
      <c r="I284" s="99"/>
      <c r="J284" s="98"/>
      <c r="K284" s="98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49"/>
      <c r="Y284" s="111"/>
      <c r="Z284" s="111"/>
      <c r="AA284" s="112"/>
      <c r="AB284" s="111"/>
      <c r="AC284" s="111"/>
      <c r="AD284" s="112"/>
      <c r="AE284" s="113"/>
    </row>
    <row r="285" spans="1:31" x14ac:dyDescent="0.2">
      <c r="A285" s="44"/>
      <c r="B285" s="94"/>
      <c r="C285" s="46"/>
      <c r="D285" s="44"/>
      <c r="E285" s="44"/>
      <c r="F285" s="44"/>
      <c r="G285" s="44"/>
      <c r="H285" s="44"/>
      <c r="I285" s="99"/>
      <c r="J285" s="98"/>
      <c r="K285" s="98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49"/>
      <c r="Y285" s="111"/>
      <c r="Z285" s="111"/>
      <c r="AA285" s="112"/>
      <c r="AB285" s="111"/>
      <c r="AC285" s="111"/>
      <c r="AD285" s="112"/>
      <c r="AE285" s="113"/>
    </row>
    <row r="286" spans="1:31" x14ac:dyDescent="0.2">
      <c r="A286" s="44"/>
      <c r="B286" s="94"/>
      <c r="C286" s="46"/>
      <c r="D286" s="44"/>
      <c r="E286" s="44"/>
      <c r="F286" s="44"/>
      <c r="G286" s="44"/>
      <c r="H286" s="44"/>
      <c r="I286" s="99"/>
      <c r="J286" s="98"/>
      <c r="K286" s="98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49"/>
      <c r="Y286" s="111"/>
      <c r="Z286" s="111"/>
      <c r="AA286" s="112"/>
      <c r="AB286" s="111"/>
      <c r="AC286" s="111"/>
      <c r="AD286" s="112"/>
      <c r="AE286" s="113"/>
    </row>
    <row r="287" spans="1:31" x14ac:dyDescent="0.2">
      <c r="A287" s="44"/>
      <c r="B287" s="94"/>
      <c r="C287" s="46"/>
      <c r="D287" s="44"/>
      <c r="E287" s="44"/>
      <c r="F287" s="44"/>
      <c r="G287" s="44"/>
      <c r="H287" s="44"/>
      <c r="I287" s="99"/>
      <c r="J287" s="98"/>
      <c r="K287" s="98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49"/>
      <c r="Y287" s="111"/>
      <c r="Z287" s="111"/>
      <c r="AA287" s="112"/>
      <c r="AB287" s="111"/>
      <c r="AC287" s="111"/>
      <c r="AD287" s="112"/>
      <c r="AE287" s="113"/>
    </row>
    <row r="288" spans="1:31" x14ac:dyDescent="0.2">
      <c r="A288" s="44"/>
      <c r="B288" s="94"/>
      <c r="C288" s="46"/>
      <c r="D288" s="44"/>
      <c r="E288" s="44"/>
      <c r="F288" s="44"/>
      <c r="G288" s="44"/>
      <c r="H288" s="44"/>
      <c r="I288" s="99"/>
      <c r="J288" s="98"/>
      <c r="K288" s="98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49"/>
      <c r="Y288" s="111"/>
      <c r="Z288" s="111"/>
      <c r="AA288" s="112"/>
      <c r="AB288" s="111"/>
      <c r="AC288" s="111"/>
      <c r="AD288" s="112"/>
      <c r="AE288" s="113"/>
    </row>
    <row r="289" spans="1:31" x14ac:dyDescent="0.2">
      <c r="A289" s="44"/>
      <c r="B289" s="94"/>
      <c r="C289" s="46"/>
      <c r="D289" s="44"/>
      <c r="E289" s="44"/>
      <c r="F289" s="44"/>
      <c r="G289" s="44"/>
      <c r="H289" s="44"/>
      <c r="I289" s="99"/>
      <c r="J289" s="98"/>
      <c r="K289" s="98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49"/>
      <c r="Y289" s="111"/>
      <c r="Z289" s="111"/>
      <c r="AA289" s="112"/>
      <c r="AB289" s="111"/>
      <c r="AC289" s="111"/>
      <c r="AD289" s="112"/>
      <c r="AE289" s="113"/>
    </row>
    <row r="290" spans="1:31" x14ac:dyDescent="0.2">
      <c r="A290" s="44"/>
      <c r="B290" s="94"/>
      <c r="C290" s="46"/>
      <c r="D290" s="44"/>
      <c r="E290" s="44"/>
      <c r="F290" s="44"/>
      <c r="G290" s="44"/>
      <c r="H290" s="44"/>
      <c r="I290" s="99"/>
      <c r="J290" s="98"/>
      <c r="K290" s="98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49"/>
      <c r="Y290" s="111"/>
      <c r="Z290" s="111"/>
      <c r="AA290" s="112"/>
      <c r="AB290" s="111"/>
      <c r="AC290" s="111"/>
      <c r="AD290" s="112"/>
      <c r="AE290" s="113"/>
    </row>
    <row r="291" spans="1:31" x14ac:dyDescent="0.2">
      <c r="A291" s="44"/>
      <c r="B291" s="94"/>
      <c r="C291" s="46"/>
      <c r="D291" s="44"/>
      <c r="E291" s="44"/>
      <c r="F291" s="44"/>
      <c r="G291" s="44"/>
      <c r="H291" s="44"/>
      <c r="I291" s="99"/>
      <c r="J291" s="98"/>
      <c r="K291" s="98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49"/>
      <c r="Y291" s="111"/>
      <c r="Z291" s="111"/>
      <c r="AA291" s="112"/>
      <c r="AB291" s="111"/>
      <c r="AC291" s="111"/>
      <c r="AD291" s="112"/>
      <c r="AE291" s="113"/>
    </row>
    <row r="292" spans="1:31" x14ac:dyDescent="0.2">
      <c r="A292" s="44"/>
      <c r="B292" s="94"/>
      <c r="C292" s="46"/>
      <c r="D292" s="44"/>
      <c r="E292" s="44"/>
      <c r="F292" s="44"/>
      <c r="G292" s="44"/>
      <c r="H292" s="44"/>
      <c r="I292" s="99"/>
      <c r="J292" s="98"/>
      <c r="K292" s="98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49"/>
      <c r="Y292" s="111"/>
      <c r="Z292" s="111"/>
      <c r="AA292" s="112"/>
      <c r="AB292" s="111"/>
      <c r="AC292" s="111"/>
      <c r="AD292" s="112"/>
      <c r="AE292" s="113"/>
    </row>
    <row r="293" spans="1:31" x14ac:dyDescent="0.2">
      <c r="A293" s="44"/>
      <c r="B293" s="94"/>
      <c r="C293" s="46"/>
      <c r="D293" s="44"/>
      <c r="E293" s="44"/>
      <c r="F293" s="44"/>
      <c r="G293" s="44"/>
      <c r="H293" s="44"/>
      <c r="I293" s="99"/>
      <c r="J293" s="98"/>
      <c r="K293" s="98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49"/>
      <c r="Y293" s="111"/>
      <c r="Z293" s="111"/>
      <c r="AA293" s="112"/>
      <c r="AB293" s="111"/>
      <c r="AC293" s="111"/>
      <c r="AD293" s="112"/>
      <c r="AE293" s="113"/>
    </row>
    <row r="294" spans="1:31" x14ac:dyDescent="0.2">
      <c r="A294" s="44"/>
      <c r="B294" s="94"/>
      <c r="C294" s="46"/>
      <c r="D294" s="44"/>
      <c r="E294" s="44"/>
      <c r="F294" s="44"/>
      <c r="G294" s="44"/>
      <c r="H294" s="44"/>
      <c r="I294" s="99"/>
      <c r="J294" s="98"/>
      <c r="K294" s="98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49"/>
      <c r="Y294" s="111"/>
      <c r="Z294" s="111"/>
      <c r="AA294" s="112"/>
      <c r="AB294" s="111"/>
      <c r="AC294" s="111"/>
      <c r="AD294" s="112"/>
      <c r="AE294" s="113"/>
    </row>
    <row r="295" spans="1:31" x14ac:dyDescent="0.2">
      <c r="A295" s="44"/>
      <c r="B295" s="94"/>
      <c r="C295" s="46"/>
      <c r="D295" s="44"/>
      <c r="E295" s="44"/>
      <c r="F295" s="44"/>
      <c r="G295" s="44"/>
      <c r="H295" s="44"/>
      <c r="I295" s="99"/>
      <c r="J295" s="98"/>
      <c r="K295" s="98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49"/>
      <c r="Y295" s="111"/>
      <c r="Z295" s="111"/>
      <c r="AA295" s="112"/>
      <c r="AB295" s="111"/>
      <c r="AC295" s="111"/>
      <c r="AD295" s="112"/>
      <c r="AE295" s="113"/>
    </row>
    <row r="296" spans="1:31" x14ac:dyDescent="0.2">
      <c r="A296" s="44"/>
      <c r="B296" s="94"/>
      <c r="C296" s="46"/>
      <c r="D296" s="44"/>
      <c r="E296" s="44"/>
      <c r="F296" s="44"/>
      <c r="G296" s="44"/>
      <c r="H296" s="44"/>
      <c r="I296" s="99"/>
      <c r="J296" s="98"/>
      <c r="K296" s="98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49"/>
      <c r="Y296" s="111"/>
      <c r="Z296" s="111"/>
      <c r="AA296" s="112"/>
      <c r="AB296" s="111"/>
      <c r="AC296" s="111"/>
      <c r="AD296" s="112"/>
      <c r="AE296" s="113"/>
    </row>
    <row r="297" spans="1:31" x14ac:dyDescent="0.2">
      <c r="A297" s="44"/>
      <c r="B297" s="94"/>
      <c r="C297" s="46"/>
      <c r="D297" s="44"/>
      <c r="E297" s="44"/>
      <c r="F297" s="44"/>
      <c r="G297" s="44"/>
      <c r="H297" s="44"/>
      <c r="I297" s="99"/>
      <c r="J297" s="98"/>
      <c r="K297" s="98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49"/>
      <c r="Y297" s="111"/>
      <c r="Z297" s="111"/>
      <c r="AA297" s="112"/>
      <c r="AB297" s="111"/>
      <c r="AC297" s="111"/>
      <c r="AD297" s="112"/>
      <c r="AE297" s="113"/>
    </row>
    <row r="298" spans="1:31" x14ac:dyDescent="0.2">
      <c r="A298" s="44"/>
      <c r="B298" s="94"/>
      <c r="C298" s="46"/>
      <c r="D298" s="44"/>
      <c r="E298" s="44"/>
      <c r="F298" s="44"/>
      <c r="G298" s="44"/>
      <c r="H298" s="44"/>
      <c r="I298" s="99"/>
      <c r="J298" s="98"/>
      <c r="K298" s="98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49"/>
      <c r="Y298" s="111"/>
      <c r="Z298" s="111"/>
      <c r="AA298" s="112"/>
      <c r="AB298" s="111"/>
      <c r="AC298" s="111"/>
      <c r="AD298" s="112"/>
      <c r="AE298" s="113"/>
    </row>
    <row r="299" spans="1:31" x14ac:dyDescent="0.2">
      <c r="A299" s="44"/>
      <c r="B299" s="94"/>
      <c r="C299" s="46"/>
      <c r="D299" s="44"/>
      <c r="E299" s="44"/>
      <c r="F299" s="44"/>
      <c r="G299" s="44"/>
      <c r="H299" s="44"/>
      <c r="I299" s="99"/>
      <c r="J299" s="98"/>
      <c r="K299" s="98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49"/>
      <c r="Y299" s="111"/>
      <c r="Z299" s="111"/>
      <c r="AA299" s="112"/>
      <c r="AB299" s="111"/>
      <c r="AC299" s="111"/>
      <c r="AD299" s="112"/>
      <c r="AE299" s="113"/>
    </row>
    <row r="300" spans="1:31" x14ac:dyDescent="0.2">
      <c r="A300" s="44"/>
      <c r="B300" s="94"/>
      <c r="C300" s="46"/>
      <c r="D300" s="44"/>
      <c r="E300" s="44"/>
      <c r="F300" s="44"/>
      <c r="G300" s="44"/>
      <c r="H300" s="44"/>
      <c r="I300" s="99"/>
      <c r="J300" s="98"/>
      <c r="K300" s="98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49"/>
      <c r="Y300" s="111"/>
      <c r="Z300" s="111"/>
      <c r="AA300" s="112"/>
      <c r="AB300" s="111"/>
      <c r="AC300" s="111"/>
      <c r="AD300" s="112"/>
      <c r="AE300" s="113"/>
    </row>
    <row r="301" spans="1:31" x14ac:dyDescent="0.2">
      <c r="A301" s="44"/>
      <c r="B301" s="94"/>
      <c r="C301" s="46"/>
      <c r="D301" s="44"/>
      <c r="E301" s="44"/>
      <c r="F301" s="44"/>
      <c r="G301" s="44"/>
      <c r="H301" s="44"/>
      <c r="I301" s="99"/>
      <c r="J301" s="98"/>
      <c r="K301" s="98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49"/>
      <c r="Y301" s="111"/>
      <c r="Z301" s="111"/>
      <c r="AA301" s="112"/>
      <c r="AB301" s="111"/>
      <c r="AC301" s="111"/>
      <c r="AD301" s="112"/>
      <c r="AE301" s="113"/>
    </row>
    <row r="302" spans="1:31" x14ac:dyDescent="0.2">
      <c r="A302" s="44"/>
      <c r="B302" s="94"/>
      <c r="C302" s="46"/>
      <c r="D302" s="44"/>
      <c r="E302" s="44"/>
      <c r="F302" s="44"/>
      <c r="G302" s="44"/>
      <c r="H302" s="44"/>
      <c r="I302" s="99"/>
      <c r="J302" s="98"/>
      <c r="K302" s="98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49"/>
      <c r="Y302" s="111"/>
      <c r="Z302" s="111"/>
      <c r="AA302" s="112"/>
      <c r="AB302" s="111"/>
      <c r="AC302" s="111"/>
      <c r="AD302" s="112"/>
      <c r="AE302" s="113"/>
    </row>
    <row r="303" spans="1:31" x14ac:dyDescent="0.2">
      <c r="A303" s="44"/>
      <c r="B303" s="94"/>
      <c r="C303" s="46"/>
      <c r="D303" s="44"/>
      <c r="E303" s="44"/>
      <c r="F303" s="44"/>
      <c r="G303" s="44"/>
      <c r="H303" s="44"/>
      <c r="I303" s="99"/>
      <c r="J303" s="98"/>
      <c r="K303" s="98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49"/>
      <c r="Y303" s="111"/>
      <c r="Z303" s="111"/>
      <c r="AA303" s="112"/>
      <c r="AB303" s="111"/>
      <c r="AC303" s="111"/>
      <c r="AD303" s="112"/>
      <c r="AE303" s="113"/>
    </row>
    <row r="304" spans="1:31" x14ac:dyDescent="0.2">
      <c r="A304" s="44"/>
      <c r="B304" s="94"/>
      <c r="C304" s="46"/>
      <c r="D304" s="44"/>
      <c r="E304" s="44"/>
      <c r="F304" s="44"/>
      <c r="G304" s="44"/>
      <c r="H304" s="44"/>
      <c r="I304" s="99"/>
      <c r="J304" s="98"/>
      <c r="K304" s="98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49"/>
      <c r="Y304" s="111"/>
      <c r="Z304" s="111"/>
      <c r="AA304" s="112"/>
      <c r="AB304" s="111"/>
      <c r="AC304" s="111"/>
      <c r="AD304" s="112"/>
      <c r="AE304" s="113"/>
    </row>
    <row r="305" spans="1:31" x14ac:dyDescent="0.2">
      <c r="A305" s="44"/>
      <c r="B305" s="94"/>
      <c r="C305" s="46"/>
      <c r="D305" s="44"/>
      <c r="E305" s="44"/>
      <c r="F305" s="44"/>
      <c r="G305" s="44"/>
      <c r="H305" s="44"/>
      <c r="I305" s="99"/>
      <c r="J305" s="98"/>
      <c r="K305" s="98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49"/>
      <c r="Y305" s="111"/>
      <c r="Z305" s="111"/>
      <c r="AA305" s="112"/>
      <c r="AB305" s="111"/>
      <c r="AC305" s="111"/>
      <c r="AD305" s="112"/>
      <c r="AE305" s="113"/>
    </row>
    <row r="306" spans="1:31" x14ac:dyDescent="0.2">
      <c r="A306" s="44"/>
      <c r="B306" s="94"/>
      <c r="C306" s="46"/>
      <c r="D306" s="44"/>
      <c r="E306" s="44"/>
      <c r="F306" s="44"/>
      <c r="G306" s="44"/>
      <c r="H306" s="44"/>
      <c r="I306" s="99"/>
      <c r="J306" s="98"/>
      <c r="K306" s="98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49"/>
      <c r="Y306" s="111"/>
      <c r="Z306" s="111"/>
      <c r="AA306" s="112"/>
      <c r="AB306" s="111"/>
      <c r="AC306" s="111"/>
      <c r="AD306" s="112"/>
      <c r="AE306" s="113"/>
    </row>
    <row r="307" spans="1:31" x14ac:dyDescent="0.2">
      <c r="A307" s="44"/>
      <c r="B307" s="94"/>
      <c r="C307" s="46"/>
      <c r="D307" s="44"/>
      <c r="E307" s="44"/>
      <c r="F307" s="44"/>
      <c r="G307" s="44"/>
      <c r="H307" s="44"/>
      <c r="I307" s="99"/>
      <c r="J307" s="98"/>
      <c r="K307" s="98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49"/>
      <c r="Y307" s="111"/>
      <c r="Z307" s="111"/>
      <c r="AA307" s="112"/>
      <c r="AB307" s="111"/>
      <c r="AC307" s="111"/>
      <c r="AD307" s="112"/>
      <c r="AE307" s="113"/>
    </row>
    <row r="308" spans="1:31" x14ac:dyDescent="0.2">
      <c r="A308" s="44"/>
      <c r="B308" s="94"/>
      <c r="C308" s="46"/>
      <c r="D308" s="44"/>
      <c r="E308" s="44"/>
      <c r="F308" s="44"/>
      <c r="G308" s="44"/>
      <c r="H308" s="44"/>
      <c r="I308" s="99"/>
      <c r="J308" s="98"/>
      <c r="K308" s="98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49"/>
      <c r="Y308" s="111"/>
      <c r="Z308" s="111"/>
      <c r="AA308" s="112"/>
      <c r="AB308" s="111"/>
      <c r="AC308" s="111"/>
      <c r="AD308" s="112"/>
      <c r="AE308" s="113"/>
    </row>
    <row r="309" spans="1:31" x14ac:dyDescent="0.2">
      <c r="A309" s="44"/>
      <c r="B309" s="94"/>
      <c r="C309" s="46"/>
      <c r="D309" s="44"/>
      <c r="E309" s="44"/>
      <c r="F309" s="44"/>
      <c r="G309" s="44"/>
      <c r="H309" s="44"/>
      <c r="I309" s="99"/>
      <c r="J309" s="98"/>
      <c r="K309" s="98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49"/>
      <c r="Y309" s="111"/>
      <c r="Z309" s="111"/>
      <c r="AA309" s="112"/>
      <c r="AB309" s="111"/>
      <c r="AC309" s="111"/>
      <c r="AD309" s="112"/>
      <c r="AE309" s="113"/>
    </row>
    <row r="310" spans="1:31" x14ac:dyDescent="0.2">
      <c r="A310" s="44"/>
      <c r="B310" s="94"/>
      <c r="C310" s="46"/>
      <c r="D310" s="44"/>
      <c r="E310" s="44"/>
      <c r="F310" s="44"/>
      <c r="G310" s="44"/>
      <c r="H310" s="44"/>
      <c r="I310" s="99"/>
      <c r="J310" s="98"/>
      <c r="K310" s="98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49"/>
      <c r="Y310" s="111"/>
      <c r="Z310" s="111"/>
      <c r="AA310" s="112"/>
      <c r="AB310" s="111"/>
      <c r="AC310" s="111"/>
      <c r="AD310" s="112"/>
      <c r="AE310" s="113"/>
    </row>
    <row r="311" spans="1:31" x14ac:dyDescent="0.2">
      <c r="A311" s="44"/>
      <c r="B311" s="94"/>
      <c r="C311" s="46"/>
      <c r="D311" s="44"/>
      <c r="E311" s="44"/>
      <c r="F311" s="44"/>
      <c r="G311" s="44"/>
      <c r="H311" s="44"/>
      <c r="I311" s="99"/>
      <c r="J311" s="98"/>
      <c r="K311" s="98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49"/>
      <c r="Y311" s="111"/>
      <c r="Z311" s="111"/>
      <c r="AA311" s="112"/>
      <c r="AB311" s="111"/>
      <c r="AC311" s="111"/>
      <c r="AD311" s="112"/>
      <c r="AE311" s="113"/>
    </row>
    <row r="312" spans="1:31" x14ac:dyDescent="0.2">
      <c r="A312" s="44"/>
      <c r="B312" s="94"/>
      <c r="C312" s="46"/>
      <c r="D312" s="44"/>
      <c r="E312" s="44"/>
      <c r="F312" s="44"/>
      <c r="G312" s="44"/>
      <c r="H312" s="44"/>
      <c r="I312" s="99"/>
      <c r="J312" s="98"/>
      <c r="K312" s="98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49"/>
      <c r="Y312" s="111"/>
      <c r="Z312" s="111"/>
      <c r="AA312" s="112"/>
      <c r="AB312" s="111"/>
      <c r="AC312" s="111"/>
      <c r="AD312" s="112"/>
      <c r="AE312" s="113"/>
    </row>
    <row r="313" spans="1:31" x14ac:dyDescent="0.2">
      <c r="A313" s="44"/>
      <c r="B313" s="94"/>
      <c r="C313" s="46"/>
      <c r="D313" s="44"/>
      <c r="E313" s="44"/>
      <c r="F313" s="44"/>
      <c r="G313" s="44"/>
      <c r="H313" s="44"/>
      <c r="I313" s="99"/>
      <c r="J313" s="98"/>
      <c r="K313" s="98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49"/>
      <c r="Y313" s="111"/>
      <c r="Z313" s="111"/>
      <c r="AA313" s="112"/>
      <c r="AB313" s="111"/>
      <c r="AC313" s="111"/>
      <c r="AD313" s="112"/>
      <c r="AE313" s="113"/>
    </row>
    <row r="314" spans="1:31" x14ac:dyDescent="0.2">
      <c r="A314" s="44"/>
      <c r="B314" s="94"/>
      <c r="C314" s="46"/>
      <c r="D314" s="44"/>
      <c r="E314" s="44"/>
      <c r="F314" s="44"/>
      <c r="G314" s="44"/>
      <c r="H314" s="44"/>
      <c r="I314" s="99"/>
      <c r="J314" s="98"/>
      <c r="K314" s="98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49"/>
      <c r="Y314" s="111"/>
      <c r="Z314" s="111"/>
      <c r="AA314" s="112"/>
      <c r="AB314" s="111"/>
      <c r="AC314" s="111"/>
      <c r="AD314" s="112"/>
      <c r="AE314" s="113"/>
    </row>
    <row r="315" spans="1:31" x14ac:dyDescent="0.2">
      <c r="A315" s="44"/>
      <c r="B315" s="94"/>
      <c r="C315" s="46"/>
      <c r="D315" s="44"/>
      <c r="E315" s="44"/>
      <c r="F315" s="44"/>
      <c r="G315" s="44"/>
      <c r="H315" s="44"/>
      <c r="I315" s="99"/>
      <c r="J315" s="98"/>
      <c r="K315" s="98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49"/>
      <c r="Y315" s="111"/>
      <c r="Z315" s="111"/>
      <c r="AA315" s="112"/>
      <c r="AB315" s="111"/>
      <c r="AC315" s="111"/>
      <c r="AD315" s="112"/>
      <c r="AE315" s="113"/>
    </row>
    <row r="316" spans="1:31" x14ac:dyDescent="0.2">
      <c r="A316" s="44"/>
      <c r="B316" s="94"/>
      <c r="C316" s="46"/>
      <c r="D316" s="44"/>
      <c r="E316" s="44"/>
      <c r="F316" s="44"/>
      <c r="G316" s="44"/>
      <c r="H316" s="44"/>
      <c r="I316" s="99"/>
      <c r="J316" s="98"/>
      <c r="K316" s="98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49"/>
      <c r="Y316" s="111"/>
      <c r="Z316" s="111"/>
      <c r="AA316" s="112"/>
      <c r="AB316" s="111"/>
      <c r="AC316" s="111"/>
      <c r="AD316" s="112"/>
      <c r="AE316" s="113"/>
    </row>
    <row r="317" spans="1:31" x14ac:dyDescent="0.2">
      <c r="A317" s="44"/>
      <c r="B317" s="94"/>
      <c r="C317" s="46"/>
      <c r="D317" s="44"/>
      <c r="E317" s="44"/>
      <c r="F317" s="44"/>
      <c r="G317" s="44"/>
      <c r="H317" s="44"/>
      <c r="I317" s="99"/>
      <c r="J317" s="98"/>
      <c r="K317" s="98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49"/>
      <c r="Y317" s="111"/>
      <c r="Z317" s="111"/>
      <c r="AA317" s="112"/>
      <c r="AB317" s="111"/>
      <c r="AC317" s="111"/>
      <c r="AD317" s="112"/>
      <c r="AE317" s="113"/>
    </row>
    <row r="318" spans="1:31" x14ac:dyDescent="0.2">
      <c r="A318" s="44"/>
      <c r="B318" s="94"/>
      <c r="C318" s="46"/>
      <c r="D318" s="44"/>
      <c r="E318" s="44"/>
      <c r="F318" s="44"/>
      <c r="G318" s="44"/>
      <c r="H318" s="44"/>
      <c r="I318" s="99"/>
      <c r="J318" s="98"/>
      <c r="K318" s="98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49"/>
      <c r="Y318" s="111"/>
      <c r="Z318" s="111"/>
      <c r="AA318" s="112"/>
      <c r="AB318" s="111"/>
      <c r="AC318" s="111"/>
      <c r="AD318" s="112"/>
      <c r="AE318" s="113"/>
    </row>
    <row r="319" spans="1:31" x14ac:dyDescent="0.2">
      <c r="A319" s="44"/>
      <c r="B319" s="94"/>
      <c r="C319" s="46"/>
      <c r="D319" s="44"/>
      <c r="E319" s="44"/>
      <c r="F319" s="44"/>
      <c r="G319" s="44"/>
      <c r="H319" s="44"/>
      <c r="I319" s="99"/>
      <c r="J319" s="98"/>
      <c r="K319" s="98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49"/>
      <c r="Y319" s="111"/>
      <c r="Z319" s="111"/>
      <c r="AA319" s="112"/>
      <c r="AB319" s="111"/>
      <c r="AC319" s="111"/>
      <c r="AD319" s="112"/>
      <c r="AE319" s="113"/>
    </row>
    <row r="320" spans="1:31" x14ac:dyDescent="0.2">
      <c r="A320" s="44"/>
      <c r="B320" s="94"/>
      <c r="C320" s="46"/>
      <c r="D320" s="44"/>
      <c r="E320" s="44"/>
      <c r="F320" s="44"/>
      <c r="G320" s="44"/>
      <c r="H320" s="44"/>
      <c r="I320" s="99"/>
      <c r="J320" s="98"/>
      <c r="K320" s="98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49"/>
      <c r="Y320" s="111"/>
      <c r="Z320" s="111"/>
      <c r="AA320" s="112"/>
      <c r="AB320" s="111"/>
      <c r="AC320" s="111"/>
      <c r="AD320" s="112"/>
      <c r="AE320" s="113"/>
    </row>
    <row r="321" spans="1:31" x14ac:dyDescent="0.2">
      <c r="A321" s="44"/>
      <c r="B321" s="94"/>
      <c r="C321" s="46"/>
      <c r="D321" s="44"/>
      <c r="E321" s="44"/>
      <c r="F321" s="44"/>
      <c r="G321" s="44"/>
      <c r="H321" s="44"/>
      <c r="I321" s="99"/>
      <c r="J321" s="98"/>
      <c r="K321" s="98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49"/>
      <c r="Y321" s="111"/>
      <c r="Z321" s="111"/>
      <c r="AA321" s="112"/>
      <c r="AB321" s="111"/>
      <c r="AC321" s="111"/>
      <c r="AD321" s="112"/>
      <c r="AE321" s="113"/>
    </row>
    <row r="322" spans="1:31" x14ac:dyDescent="0.2">
      <c r="A322" s="44"/>
      <c r="B322" s="94"/>
      <c r="C322" s="46"/>
      <c r="D322" s="44"/>
      <c r="E322" s="44"/>
      <c r="F322" s="44"/>
      <c r="G322" s="44"/>
      <c r="H322" s="44"/>
      <c r="I322" s="99"/>
      <c r="J322" s="98"/>
      <c r="K322" s="98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49"/>
      <c r="Y322" s="111"/>
      <c r="Z322" s="111"/>
      <c r="AA322" s="112"/>
      <c r="AB322" s="111"/>
      <c r="AC322" s="111"/>
      <c r="AD322" s="112"/>
      <c r="AE322" s="113"/>
    </row>
    <row r="323" spans="1:31" x14ac:dyDescent="0.2">
      <c r="A323" s="44"/>
      <c r="B323" s="94"/>
      <c r="C323" s="46"/>
      <c r="D323" s="44"/>
      <c r="E323" s="44"/>
      <c r="F323" s="44"/>
      <c r="G323" s="44"/>
      <c r="H323" s="44"/>
      <c r="I323" s="99"/>
      <c r="J323" s="98"/>
      <c r="K323" s="98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49"/>
      <c r="Y323" s="111"/>
      <c r="Z323" s="111"/>
      <c r="AA323" s="112"/>
      <c r="AB323" s="111"/>
      <c r="AC323" s="111"/>
      <c r="AD323" s="112"/>
      <c r="AE323" s="113"/>
    </row>
    <row r="324" spans="1:31" x14ac:dyDescent="0.2">
      <c r="A324" s="44"/>
      <c r="B324" s="94"/>
      <c r="C324" s="46"/>
      <c r="D324" s="44"/>
      <c r="E324" s="44"/>
      <c r="F324" s="44"/>
      <c r="G324" s="44"/>
      <c r="H324" s="44"/>
      <c r="I324" s="99"/>
      <c r="J324" s="98"/>
      <c r="K324" s="98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49"/>
      <c r="Y324" s="111"/>
      <c r="Z324" s="111"/>
      <c r="AA324" s="112"/>
      <c r="AB324" s="111"/>
      <c r="AC324" s="111"/>
      <c r="AD324" s="112"/>
      <c r="AE324" s="113"/>
    </row>
    <row r="325" spans="1:31" x14ac:dyDescent="0.2">
      <c r="A325" s="44"/>
      <c r="B325" s="94"/>
      <c r="C325" s="46"/>
      <c r="D325" s="44"/>
      <c r="E325" s="44"/>
      <c r="F325" s="44"/>
      <c r="G325" s="44"/>
      <c r="H325" s="44"/>
      <c r="I325" s="99"/>
      <c r="J325" s="98"/>
      <c r="K325" s="98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49"/>
      <c r="Y325" s="111"/>
      <c r="Z325" s="111"/>
      <c r="AA325" s="112"/>
      <c r="AB325" s="111"/>
      <c r="AC325" s="111"/>
      <c r="AD325" s="112"/>
      <c r="AE325" s="113"/>
    </row>
    <row r="326" spans="1:31" x14ac:dyDescent="0.2">
      <c r="A326" s="44"/>
      <c r="B326" s="94"/>
      <c r="C326" s="46"/>
      <c r="D326" s="44"/>
      <c r="E326" s="44"/>
      <c r="F326" s="44"/>
      <c r="G326" s="44"/>
      <c r="H326" s="44"/>
      <c r="I326" s="99"/>
      <c r="J326" s="98"/>
      <c r="K326" s="98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49"/>
      <c r="Y326" s="111"/>
      <c r="Z326" s="111"/>
      <c r="AA326" s="112"/>
      <c r="AB326" s="111"/>
      <c r="AC326" s="111"/>
      <c r="AD326" s="112"/>
      <c r="AE326" s="113"/>
    </row>
    <row r="327" spans="1:31" x14ac:dyDescent="0.2">
      <c r="A327" s="44"/>
      <c r="B327" s="94"/>
      <c r="C327" s="46"/>
      <c r="D327" s="44"/>
      <c r="E327" s="44"/>
      <c r="F327" s="44"/>
      <c r="G327" s="44"/>
      <c r="H327" s="44"/>
      <c r="I327" s="99"/>
      <c r="J327" s="98"/>
      <c r="K327" s="98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49"/>
      <c r="Y327" s="111"/>
      <c r="Z327" s="111"/>
      <c r="AA327" s="112"/>
      <c r="AB327" s="111"/>
      <c r="AC327" s="111"/>
      <c r="AD327" s="112"/>
      <c r="AE327" s="113"/>
    </row>
    <row r="328" spans="1:31" x14ac:dyDescent="0.2">
      <c r="A328" s="44"/>
      <c r="B328" s="94"/>
      <c r="C328" s="46"/>
      <c r="D328" s="44"/>
      <c r="E328" s="44"/>
      <c r="F328" s="44"/>
      <c r="G328" s="44"/>
      <c r="H328" s="44"/>
      <c r="I328" s="99"/>
      <c r="J328" s="98"/>
      <c r="K328" s="98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49"/>
      <c r="Y328" s="111"/>
      <c r="Z328" s="111"/>
      <c r="AA328" s="112"/>
      <c r="AB328" s="111"/>
      <c r="AC328" s="111"/>
      <c r="AD328" s="112"/>
      <c r="AE328" s="113"/>
    </row>
    <row r="329" spans="1:31" x14ac:dyDescent="0.2">
      <c r="A329" s="44"/>
      <c r="B329" s="94"/>
      <c r="C329" s="46"/>
      <c r="D329" s="44"/>
      <c r="E329" s="44"/>
      <c r="F329" s="44"/>
      <c r="G329" s="44"/>
      <c r="H329" s="44"/>
      <c r="I329" s="99"/>
      <c r="J329" s="98"/>
      <c r="K329" s="98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49"/>
      <c r="Y329" s="111"/>
      <c r="Z329" s="111"/>
      <c r="AA329" s="112"/>
      <c r="AB329" s="111"/>
      <c r="AC329" s="111"/>
      <c r="AD329" s="112"/>
      <c r="AE329" s="113"/>
    </row>
    <row r="330" spans="1:31" x14ac:dyDescent="0.2">
      <c r="A330" s="44"/>
      <c r="B330" s="94"/>
      <c r="C330" s="46"/>
      <c r="D330" s="44"/>
      <c r="E330" s="44"/>
      <c r="F330" s="44"/>
      <c r="G330" s="44"/>
      <c r="H330" s="44"/>
      <c r="I330" s="99"/>
      <c r="J330" s="98"/>
      <c r="K330" s="98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49"/>
      <c r="Y330" s="111"/>
      <c r="Z330" s="111"/>
      <c r="AA330" s="112"/>
      <c r="AB330" s="111"/>
      <c r="AC330" s="111"/>
      <c r="AD330" s="112"/>
      <c r="AE330" s="113"/>
    </row>
    <row r="331" spans="1:31" x14ac:dyDescent="0.2">
      <c r="A331" s="44"/>
      <c r="B331" s="94"/>
      <c r="C331" s="46"/>
      <c r="D331" s="44"/>
      <c r="E331" s="44"/>
      <c r="F331" s="44"/>
      <c r="G331" s="44"/>
      <c r="H331" s="44"/>
      <c r="I331" s="99"/>
      <c r="J331" s="98"/>
      <c r="K331" s="98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49"/>
      <c r="Y331" s="111"/>
      <c r="Z331" s="111"/>
      <c r="AA331" s="112"/>
      <c r="AB331" s="111"/>
      <c r="AC331" s="111"/>
      <c r="AD331" s="112"/>
      <c r="AE331" s="113"/>
    </row>
    <row r="332" spans="1:31" x14ac:dyDescent="0.2">
      <c r="A332" s="44"/>
      <c r="B332" s="94"/>
      <c r="C332" s="46"/>
      <c r="D332" s="44"/>
      <c r="E332" s="44"/>
      <c r="F332" s="44"/>
      <c r="G332" s="44"/>
      <c r="H332" s="44"/>
      <c r="I332" s="99"/>
      <c r="J332" s="98"/>
      <c r="K332" s="98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49"/>
      <c r="Y332" s="111"/>
      <c r="Z332" s="111"/>
      <c r="AA332" s="112"/>
      <c r="AB332" s="111"/>
      <c r="AC332" s="111"/>
      <c r="AD332" s="112"/>
      <c r="AE332" s="113"/>
    </row>
    <row r="333" spans="1:31" x14ac:dyDescent="0.2">
      <c r="A333" s="44"/>
      <c r="B333" s="94"/>
      <c r="C333" s="46"/>
      <c r="D333" s="44"/>
      <c r="E333" s="44"/>
      <c r="F333" s="44"/>
      <c r="G333" s="44"/>
      <c r="H333" s="44"/>
      <c r="I333" s="99"/>
      <c r="J333" s="98"/>
      <c r="K333" s="98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49"/>
      <c r="Y333" s="111"/>
      <c r="Z333" s="111"/>
      <c r="AA333" s="112"/>
      <c r="AB333" s="111"/>
      <c r="AC333" s="111"/>
      <c r="AD333" s="112"/>
      <c r="AE333" s="113"/>
    </row>
    <row r="334" spans="1:31" x14ac:dyDescent="0.2">
      <c r="A334" s="44"/>
      <c r="B334" s="94"/>
      <c r="C334" s="46"/>
      <c r="D334" s="44"/>
      <c r="E334" s="44"/>
      <c r="F334" s="44"/>
      <c r="G334" s="44"/>
      <c r="H334" s="44"/>
      <c r="I334" s="99"/>
      <c r="J334" s="98"/>
      <c r="K334" s="98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49"/>
      <c r="Y334" s="111"/>
      <c r="Z334" s="111"/>
      <c r="AA334" s="112"/>
      <c r="AB334" s="111"/>
      <c r="AC334" s="111"/>
      <c r="AD334" s="112"/>
      <c r="AE334" s="113"/>
    </row>
    <row r="335" spans="1:31" x14ac:dyDescent="0.2">
      <c r="A335" s="44"/>
      <c r="B335" s="94"/>
      <c r="C335" s="46"/>
      <c r="D335" s="44"/>
      <c r="E335" s="44"/>
      <c r="F335" s="44"/>
      <c r="G335" s="44"/>
      <c r="H335" s="44"/>
      <c r="I335" s="99"/>
      <c r="J335" s="98"/>
      <c r="K335" s="98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49"/>
      <c r="Y335" s="111"/>
      <c r="Z335" s="111"/>
      <c r="AA335" s="112"/>
      <c r="AB335" s="111"/>
      <c r="AC335" s="111"/>
      <c r="AD335" s="112"/>
      <c r="AE335" s="113"/>
    </row>
    <row r="336" spans="1:31" x14ac:dyDescent="0.2">
      <c r="A336" s="44"/>
      <c r="B336" s="94"/>
      <c r="C336" s="46"/>
      <c r="D336" s="44"/>
      <c r="E336" s="44"/>
      <c r="F336" s="44"/>
      <c r="G336" s="44"/>
      <c r="H336" s="44"/>
      <c r="I336" s="99"/>
      <c r="J336" s="98"/>
      <c r="K336" s="98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49"/>
      <c r="Y336" s="111"/>
      <c r="Z336" s="111"/>
      <c r="AA336" s="112"/>
      <c r="AB336" s="111"/>
      <c r="AC336" s="111"/>
      <c r="AD336" s="112"/>
      <c r="AE336" s="113"/>
    </row>
    <row r="337" spans="1:31" x14ac:dyDescent="0.2">
      <c r="A337" s="44"/>
      <c r="B337" s="94"/>
      <c r="C337" s="46"/>
      <c r="D337" s="44"/>
      <c r="E337" s="44"/>
      <c r="F337" s="44"/>
      <c r="G337" s="44"/>
      <c r="H337" s="44"/>
      <c r="I337" s="99"/>
      <c r="J337" s="98"/>
      <c r="K337" s="98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49"/>
      <c r="Y337" s="111"/>
      <c r="Z337" s="111"/>
      <c r="AA337" s="112"/>
      <c r="AB337" s="111"/>
      <c r="AC337" s="111"/>
      <c r="AD337" s="112"/>
      <c r="AE337" s="113"/>
    </row>
    <row r="338" spans="1:31" x14ac:dyDescent="0.2">
      <c r="A338" s="44"/>
      <c r="B338" s="94"/>
      <c r="C338" s="46"/>
      <c r="D338" s="44"/>
      <c r="E338" s="44"/>
      <c r="F338" s="44"/>
      <c r="G338" s="44"/>
      <c r="H338" s="44"/>
      <c r="I338" s="99"/>
      <c r="J338" s="98"/>
      <c r="K338" s="98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49"/>
      <c r="Y338" s="111"/>
      <c r="Z338" s="111"/>
      <c r="AA338" s="112"/>
      <c r="AB338" s="111"/>
      <c r="AC338" s="111"/>
      <c r="AD338" s="112"/>
      <c r="AE338" s="113"/>
    </row>
    <row r="339" spans="1:31" x14ac:dyDescent="0.2">
      <c r="A339" s="44"/>
      <c r="B339" s="94"/>
      <c r="C339" s="46"/>
      <c r="D339" s="44"/>
      <c r="E339" s="44"/>
      <c r="F339" s="44"/>
      <c r="G339" s="44"/>
      <c r="H339" s="44"/>
      <c r="I339" s="99"/>
      <c r="J339" s="98"/>
      <c r="K339" s="98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49"/>
      <c r="Y339" s="111"/>
      <c r="Z339" s="111"/>
      <c r="AA339" s="112"/>
      <c r="AB339" s="111"/>
      <c r="AC339" s="111"/>
      <c r="AD339" s="112"/>
      <c r="AE339" s="113"/>
    </row>
    <row r="340" spans="1:31" x14ac:dyDescent="0.2">
      <c r="A340" s="44"/>
      <c r="B340" s="94"/>
      <c r="C340" s="46"/>
      <c r="D340" s="44"/>
      <c r="E340" s="44"/>
      <c r="F340" s="44"/>
      <c r="G340" s="44"/>
      <c r="H340" s="44"/>
      <c r="I340" s="99"/>
      <c r="J340" s="98"/>
      <c r="K340" s="98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49"/>
      <c r="Y340" s="111"/>
      <c r="Z340" s="111"/>
      <c r="AA340" s="112"/>
      <c r="AB340" s="111"/>
      <c r="AC340" s="111"/>
      <c r="AD340" s="112"/>
      <c r="AE340" s="113"/>
    </row>
    <row r="341" spans="1:31" x14ac:dyDescent="0.2">
      <c r="A341" s="44"/>
      <c r="B341" s="94"/>
      <c r="C341" s="46"/>
      <c r="D341" s="44"/>
      <c r="E341" s="44"/>
      <c r="F341" s="44"/>
      <c r="G341" s="44"/>
      <c r="H341" s="44"/>
      <c r="I341" s="99"/>
      <c r="J341" s="98"/>
      <c r="K341" s="98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49"/>
      <c r="Y341" s="111"/>
      <c r="Z341" s="111"/>
      <c r="AA341" s="112"/>
      <c r="AB341" s="111"/>
      <c r="AC341" s="111"/>
      <c r="AD341" s="112"/>
      <c r="AE341" s="113"/>
    </row>
    <row r="342" spans="1:31" x14ac:dyDescent="0.2">
      <c r="A342" s="44"/>
      <c r="B342" s="94"/>
      <c r="C342" s="46"/>
      <c r="D342" s="44"/>
      <c r="E342" s="44"/>
      <c r="F342" s="44"/>
      <c r="G342" s="44"/>
      <c r="H342" s="44"/>
      <c r="I342" s="99"/>
      <c r="J342" s="98"/>
      <c r="K342" s="98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49"/>
      <c r="Y342" s="111"/>
      <c r="Z342" s="111"/>
      <c r="AA342" s="112"/>
      <c r="AB342" s="111"/>
      <c r="AC342" s="111"/>
      <c r="AD342" s="112"/>
      <c r="AE342" s="113"/>
    </row>
    <row r="343" spans="1:31" x14ac:dyDescent="0.2">
      <c r="A343" s="44"/>
      <c r="B343" s="94"/>
      <c r="C343" s="46"/>
      <c r="D343" s="44"/>
      <c r="E343" s="44"/>
      <c r="F343" s="44"/>
      <c r="G343" s="44"/>
      <c r="H343" s="44"/>
      <c r="I343" s="99"/>
      <c r="J343" s="98"/>
      <c r="K343" s="98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49"/>
      <c r="Y343" s="111"/>
      <c r="Z343" s="111"/>
      <c r="AA343" s="112"/>
      <c r="AB343" s="111"/>
      <c r="AC343" s="111"/>
      <c r="AD343" s="112"/>
      <c r="AE343" s="113"/>
    </row>
    <row r="344" spans="1:31" x14ac:dyDescent="0.2">
      <c r="A344" s="44"/>
      <c r="B344" s="94"/>
      <c r="C344" s="46"/>
      <c r="D344" s="44"/>
      <c r="E344" s="44"/>
      <c r="F344" s="44"/>
      <c r="G344" s="44"/>
      <c r="H344" s="44"/>
      <c r="I344" s="99"/>
      <c r="J344" s="98"/>
      <c r="K344" s="98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49"/>
      <c r="Y344" s="111"/>
      <c r="Z344" s="111"/>
      <c r="AA344" s="112"/>
      <c r="AB344" s="111"/>
      <c r="AC344" s="111"/>
      <c r="AD344" s="112"/>
      <c r="AE344" s="113"/>
    </row>
    <row r="345" spans="1:31" x14ac:dyDescent="0.2">
      <c r="A345" s="44"/>
      <c r="B345" s="94"/>
      <c r="C345" s="46"/>
      <c r="D345" s="44"/>
      <c r="E345" s="44"/>
      <c r="F345" s="44"/>
      <c r="G345" s="44"/>
      <c r="H345" s="44"/>
      <c r="I345" s="99"/>
      <c r="J345" s="98"/>
      <c r="K345" s="98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49"/>
      <c r="Y345" s="111"/>
      <c r="Z345" s="111"/>
      <c r="AA345" s="112"/>
      <c r="AB345" s="111"/>
      <c r="AC345" s="111"/>
      <c r="AD345" s="112"/>
      <c r="AE345" s="113"/>
    </row>
    <row r="346" spans="1:31" x14ac:dyDescent="0.2">
      <c r="A346" s="44"/>
      <c r="B346" s="94"/>
      <c r="C346" s="46"/>
      <c r="D346" s="44"/>
      <c r="E346" s="44"/>
      <c r="F346" s="44"/>
      <c r="G346" s="44"/>
      <c r="H346" s="44"/>
      <c r="I346" s="99"/>
      <c r="J346" s="98"/>
      <c r="K346" s="98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49"/>
      <c r="Y346" s="111"/>
      <c r="Z346" s="111"/>
      <c r="AA346" s="112"/>
      <c r="AB346" s="111"/>
      <c r="AC346" s="111"/>
      <c r="AD346" s="112"/>
      <c r="AE346" s="113"/>
    </row>
    <row r="347" spans="1:31" x14ac:dyDescent="0.2">
      <c r="A347" s="44"/>
      <c r="B347" s="94"/>
      <c r="C347" s="46"/>
      <c r="D347" s="44"/>
      <c r="E347" s="44"/>
      <c r="F347" s="44"/>
      <c r="G347" s="44"/>
      <c r="H347" s="44"/>
      <c r="I347" s="99"/>
      <c r="J347" s="98"/>
      <c r="K347" s="98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49"/>
      <c r="Y347" s="111"/>
      <c r="Z347" s="111"/>
      <c r="AA347" s="112"/>
      <c r="AB347" s="111"/>
      <c r="AC347" s="111"/>
      <c r="AD347" s="112"/>
      <c r="AE347" s="113"/>
    </row>
    <row r="348" spans="1:31" x14ac:dyDescent="0.2">
      <c r="A348" s="44"/>
      <c r="B348" s="94"/>
      <c r="C348" s="46"/>
      <c r="D348" s="44"/>
      <c r="E348" s="44"/>
      <c r="F348" s="44"/>
      <c r="G348" s="44"/>
      <c r="H348" s="44"/>
      <c r="I348" s="99"/>
      <c r="J348" s="98"/>
      <c r="K348" s="98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49"/>
      <c r="Y348" s="111"/>
      <c r="Z348" s="111"/>
      <c r="AA348" s="112"/>
      <c r="AB348" s="111"/>
      <c r="AC348" s="111"/>
      <c r="AD348" s="112"/>
      <c r="AE348" s="113"/>
    </row>
    <row r="349" spans="1:31" x14ac:dyDescent="0.2">
      <c r="A349" s="44"/>
      <c r="B349" s="94"/>
      <c r="C349" s="46"/>
      <c r="D349" s="44"/>
      <c r="E349" s="44"/>
      <c r="F349" s="44"/>
      <c r="G349" s="44"/>
      <c r="H349" s="44"/>
      <c r="I349" s="99"/>
      <c r="J349" s="98"/>
      <c r="K349" s="98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49"/>
      <c r="Y349" s="111"/>
      <c r="Z349" s="111"/>
      <c r="AA349" s="112"/>
      <c r="AB349" s="111"/>
      <c r="AC349" s="111"/>
      <c r="AD349" s="112"/>
      <c r="AE349" s="113"/>
    </row>
    <row r="350" spans="1:31" x14ac:dyDescent="0.2">
      <c r="A350" s="44"/>
      <c r="B350" s="94"/>
      <c r="C350" s="46"/>
      <c r="D350" s="44"/>
      <c r="E350" s="44"/>
      <c r="F350" s="44"/>
      <c r="G350" s="44"/>
      <c r="H350" s="44"/>
      <c r="I350" s="99"/>
      <c r="J350" s="98"/>
      <c r="K350" s="98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49"/>
      <c r="Y350" s="111"/>
      <c r="Z350" s="111"/>
      <c r="AA350" s="112"/>
      <c r="AB350" s="111"/>
      <c r="AC350" s="111"/>
      <c r="AD350" s="112"/>
      <c r="AE350" s="113"/>
    </row>
    <row r="351" spans="1:31" x14ac:dyDescent="0.2">
      <c r="A351" s="44"/>
      <c r="B351" s="94"/>
      <c r="C351" s="46"/>
      <c r="D351" s="44"/>
      <c r="E351" s="44"/>
      <c r="F351" s="44"/>
      <c r="G351" s="44"/>
      <c r="H351" s="44"/>
      <c r="I351" s="99"/>
      <c r="J351" s="98"/>
      <c r="K351" s="98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49"/>
      <c r="Y351" s="111"/>
      <c r="Z351" s="111"/>
      <c r="AA351" s="112"/>
      <c r="AB351" s="111"/>
      <c r="AC351" s="111"/>
      <c r="AD351" s="112"/>
      <c r="AE351" s="113"/>
    </row>
    <row r="352" spans="1:31" x14ac:dyDescent="0.2">
      <c r="A352" s="44"/>
      <c r="B352" s="94"/>
      <c r="C352" s="46"/>
      <c r="D352" s="44"/>
      <c r="E352" s="44"/>
      <c r="F352" s="44"/>
      <c r="G352" s="44"/>
      <c r="H352" s="44"/>
      <c r="I352" s="99"/>
      <c r="J352" s="98"/>
      <c r="K352" s="98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49"/>
      <c r="Y352" s="111"/>
      <c r="Z352" s="111"/>
      <c r="AA352" s="112"/>
      <c r="AB352" s="111"/>
      <c r="AC352" s="111"/>
      <c r="AD352" s="112"/>
      <c r="AE352" s="113"/>
    </row>
    <row r="353" spans="1:31" x14ac:dyDescent="0.2">
      <c r="A353" s="44"/>
      <c r="B353" s="94"/>
      <c r="C353" s="46"/>
      <c r="D353" s="44"/>
      <c r="E353" s="44"/>
      <c r="F353" s="44"/>
      <c r="G353" s="44"/>
      <c r="H353" s="44"/>
      <c r="I353" s="99"/>
      <c r="J353" s="98"/>
      <c r="K353" s="98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49"/>
      <c r="Y353" s="111"/>
      <c r="Z353" s="111"/>
      <c r="AA353" s="112"/>
      <c r="AB353" s="111"/>
      <c r="AC353" s="111"/>
      <c r="AD353" s="112"/>
      <c r="AE353" s="113"/>
    </row>
    <row r="354" spans="1:31" x14ac:dyDescent="0.2">
      <c r="A354" s="44"/>
      <c r="B354" s="94"/>
      <c r="C354" s="46"/>
      <c r="D354" s="44"/>
      <c r="E354" s="44"/>
      <c r="F354" s="44"/>
      <c r="G354" s="44"/>
      <c r="H354" s="44"/>
      <c r="I354" s="99"/>
      <c r="J354" s="98"/>
      <c r="K354" s="98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49"/>
      <c r="Y354" s="111"/>
      <c r="Z354" s="111"/>
      <c r="AA354" s="112"/>
      <c r="AB354" s="111"/>
      <c r="AC354" s="111"/>
      <c r="AD354" s="112"/>
      <c r="AE354" s="113"/>
    </row>
    <row r="355" spans="1:31" x14ac:dyDescent="0.2">
      <c r="A355" s="44"/>
      <c r="B355" s="94"/>
      <c r="C355" s="46"/>
      <c r="D355" s="44"/>
      <c r="E355" s="44"/>
      <c r="F355" s="44"/>
      <c r="G355" s="44"/>
      <c r="H355" s="44"/>
      <c r="I355" s="99"/>
      <c r="J355" s="98"/>
      <c r="K355" s="98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49"/>
      <c r="Y355" s="111"/>
      <c r="Z355" s="111"/>
      <c r="AA355" s="112"/>
      <c r="AB355" s="111"/>
      <c r="AC355" s="111"/>
      <c r="AD355" s="112"/>
      <c r="AE355" s="113"/>
    </row>
    <row r="356" spans="1:31" x14ac:dyDescent="0.2">
      <c r="A356" s="44"/>
      <c r="B356" s="94"/>
      <c r="C356" s="46"/>
      <c r="D356" s="44"/>
      <c r="E356" s="44"/>
      <c r="F356" s="44"/>
      <c r="G356" s="44"/>
      <c r="H356" s="44"/>
      <c r="I356" s="99"/>
      <c r="J356" s="98"/>
      <c r="K356" s="98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49"/>
      <c r="Y356" s="111"/>
      <c r="Z356" s="111"/>
      <c r="AA356" s="112"/>
      <c r="AB356" s="111"/>
      <c r="AC356" s="111"/>
      <c r="AD356" s="112"/>
      <c r="AE356" s="113"/>
    </row>
    <row r="357" spans="1:31" x14ac:dyDescent="0.2">
      <c r="A357" s="44"/>
      <c r="B357" s="94"/>
      <c r="C357" s="46"/>
      <c r="D357" s="44"/>
      <c r="E357" s="44"/>
      <c r="F357" s="44"/>
      <c r="G357" s="44"/>
      <c r="H357" s="44"/>
      <c r="I357" s="99"/>
      <c r="J357" s="98"/>
      <c r="K357" s="98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49"/>
      <c r="Y357" s="111"/>
      <c r="Z357" s="111"/>
      <c r="AA357" s="112"/>
      <c r="AB357" s="111"/>
      <c r="AC357" s="111"/>
      <c r="AD357" s="112"/>
      <c r="AE357" s="113"/>
    </row>
    <row r="358" spans="1:31" x14ac:dyDescent="0.2">
      <c r="A358" s="44"/>
      <c r="B358" s="94"/>
      <c r="C358" s="46"/>
      <c r="D358" s="44"/>
      <c r="E358" s="44"/>
      <c r="F358" s="44"/>
      <c r="G358" s="44"/>
      <c r="H358" s="44"/>
      <c r="I358" s="99"/>
      <c r="J358" s="98"/>
      <c r="K358" s="98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49"/>
      <c r="Y358" s="111"/>
      <c r="Z358" s="111"/>
      <c r="AA358" s="112"/>
      <c r="AB358" s="111"/>
      <c r="AC358" s="111"/>
      <c r="AD358" s="112"/>
      <c r="AE358" s="113"/>
    </row>
    <row r="359" spans="1:31" x14ac:dyDescent="0.2">
      <c r="A359" s="44"/>
      <c r="B359" s="94"/>
      <c r="C359" s="46"/>
      <c r="D359" s="44"/>
      <c r="E359" s="44"/>
      <c r="F359" s="44"/>
      <c r="G359" s="44"/>
      <c r="H359" s="44"/>
      <c r="I359" s="99"/>
      <c r="J359" s="98"/>
      <c r="K359" s="98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49"/>
      <c r="Y359" s="111"/>
      <c r="Z359" s="111"/>
      <c r="AA359" s="112"/>
      <c r="AB359" s="111"/>
      <c r="AC359" s="111"/>
      <c r="AD359" s="112"/>
      <c r="AE359" s="113"/>
    </row>
    <row r="360" spans="1:31" x14ac:dyDescent="0.2">
      <c r="A360" s="44"/>
      <c r="B360" s="94"/>
      <c r="C360" s="46"/>
      <c r="D360" s="44"/>
      <c r="E360" s="44"/>
      <c r="F360" s="44"/>
      <c r="G360" s="44"/>
      <c r="H360" s="44"/>
      <c r="I360" s="99"/>
      <c r="J360" s="98"/>
      <c r="K360" s="98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49"/>
      <c r="Y360" s="111"/>
      <c r="Z360" s="111"/>
      <c r="AA360" s="112"/>
      <c r="AB360" s="111"/>
      <c r="AC360" s="111"/>
      <c r="AD360" s="112"/>
      <c r="AE360" s="113"/>
    </row>
    <row r="361" spans="1:31" x14ac:dyDescent="0.2">
      <c r="A361" s="44"/>
      <c r="B361" s="94"/>
      <c r="C361" s="46"/>
      <c r="D361" s="44"/>
      <c r="E361" s="44"/>
      <c r="F361" s="44"/>
      <c r="G361" s="44"/>
      <c r="H361" s="44"/>
      <c r="I361" s="99"/>
      <c r="J361" s="98"/>
      <c r="K361" s="98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49"/>
      <c r="Y361" s="111"/>
      <c r="Z361" s="111"/>
      <c r="AA361" s="112"/>
      <c r="AB361" s="111"/>
      <c r="AC361" s="111"/>
      <c r="AD361" s="112"/>
      <c r="AE361" s="113"/>
    </row>
    <row r="362" spans="1:31" x14ac:dyDescent="0.2">
      <c r="A362" s="44"/>
      <c r="B362" s="94"/>
      <c r="C362" s="46"/>
      <c r="D362" s="44"/>
      <c r="E362" s="44"/>
      <c r="F362" s="44"/>
      <c r="G362" s="44"/>
      <c r="H362" s="44"/>
      <c r="I362" s="99"/>
      <c r="J362" s="98"/>
      <c r="K362" s="98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49"/>
      <c r="Y362" s="111"/>
      <c r="Z362" s="111"/>
      <c r="AA362" s="112"/>
      <c r="AB362" s="111"/>
      <c r="AC362" s="111"/>
      <c r="AD362" s="112"/>
      <c r="AE362" s="113"/>
    </row>
    <row r="363" spans="1:31" x14ac:dyDescent="0.2">
      <c r="A363" s="44"/>
      <c r="B363" s="94"/>
      <c r="C363" s="46"/>
      <c r="D363" s="44"/>
      <c r="E363" s="44"/>
      <c r="F363" s="44"/>
      <c r="G363" s="44"/>
      <c r="H363" s="44"/>
      <c r="I363" s="99"/>
      <c r="J363" s="98"/>
      <c r="K363" s="98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49"/>
      <c r="Y363" s="111"/>
      <c r="Z363" s="111"/>
      <c r="AA363" s="112"/>
      <c r="AB363" s="111"/>
      <c r="AC363" s="111"/>
      <c r="AD363" s="112"/>
      <c r="AE363" s="113"/>
    </row>
    <row r="364" spans="1:31" x14ac:dyDescent="0.2">
      <c r="A364" s="44"/>
      <c r="B364" s="94"/>
      <c r="C364" s="46"/>
      <c r="D364" s="44"/>
      <c r="E364" s="44"/>
      <c r="F364" s="44"/>
      <c r="G364" s="44"/>
      <c r="H364" s="44"/>
      <c r="I364" s="99"/>
      <c r="J364" s="98"/>
      <c r="K364" s="98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49"/>
      <c r="Y364" s="111"/>
      <c r="Z364" s="111"/>
      <c r="AA364" s="112"/>
      <c r="AB364" s="111"/>
      <c r="AC364" s="111"/>
      <c r="AD364" s="112"/>
      <c r="AE364" s="113"/>
    </row>
    <row r="365" spans="1:31" x14ac:dyDescent="0.2">
      <c r="A365" s="44"/>
      <c r="B365" s="94"/>
      <c r="C365" s="46"/>
      <c r="D365" s="44"/>
      <c r="E365" s="44"/>
      <c r="F365" s="44"/>
      <c r="G365" s="44"/>
      <c r="H365" s="44"/>
      <c r="I365" s="99"/>
      <c r="J365" s="98"/>
      <c r="K365" s="98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49"/>
      <c r="Y365" s="111"/>
      <c r="Z365" s="111"/>
      <c r="AA365" s="112"/>
      <c r="AB365" s="111"/>
      <c r="AC365" s="111"/>
      <c r="AD365" s="112"/>
      <c r="AE365" s="113"/>
    </row>
    <row r="366" spans="1:31" x14ac:dyDescent="0.2">
      <c r="A366" s="44"/>
      <c r="B366" s="94"/>
      <c r="C366" s="46"/>
      <c r="D366" s="44"/>
      <c r="E366" s="44"/>
      <c r="F366" s="44"/>
      <c r="G366" s="44"/>
      <c r="H366" s="44"/>
      <c r="I366" s="99"/>
      <c r="J366" s="98"/>
      <c r="K366" s="98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49"/>
      <c r="Y366" s="111"/>
      <c r="Z366" s="111"/>
      <c r="AA366" s="112"/>
      <c r="AB366" s="111"/>
      <c r="AC366" s="111"/>
      <c r="AD366" s="112"/>
      <c r="AE366" s="113"/>
    </row>
    <row r="367" spans="1:31" x14ac:dyDescent="0.2">
      <c r="A367" s="44"/>
      <c r="B367" s="94"/>
      <c r="C367" s="46"/>
      <c r="D367" s="44"/>
      <c r="E367" s="44"/>
      <c r="F367" s="44"/>
      <c r="G367" s="44"/>
      <c r="H367" s="44"/>
      <c r="I367" s="99"/>
      <c r="J367" s="98"/>
      <c r="K367" s="98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49"/>
      <c r="Y367" s="111"/>
      <c r="Z367" s="111"/>
      <c r="AA367" s="112"/>
      <c r="AB367" s="111"/>
      <c r="AC367" s="111"/>
      <c r="AD367" s="112"/>
      <c r="AE367" s="113"/>
    </row>
    <row r="368" spans="1:31" x14ac:dyDescent="0.2">
      <c r="A368" s="44"/>
      <c r="B368" s="94"/>
      <c r="C368" s="46"/>
      <c r="D368" s="44"/>
      <c r="E368" s="44"/>
      <c r="F368" s="44"/>
      <c r="G368" s="44"/>
      <c r="H368" s="44"/>
      <c r="I368" s="99"/>
      <c r="J368" s="98"/>
      <c r="K368" s="98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49"/>
      <c r="Y368" s="111"/>
      <c r="Z368" s="111"/>
      <c r="AA368" s="112"/>
      <c r="AB368" s="111"/>
      <c r="AC368" s="111"/>
      <c r="AD368" s="112"/>
      <c r="AE368" s="113"/>
    </row>
    <row r="369" spans="1:31" x14ac:dyDescent="0.2">
      <c r="A369" s="44"/>
      <c r="B369" s="94"/>
      <c r="C369" s="46"/>
      <c r="D369" s="44"/>
      <c r="E369" s="44"/>
      <c r="F369" s="44"/>
      <c r="G369" s="44"/>
      <c r="H369" s="44"/>
      <c r="I369" s="99"/>
      <c r="J369" s="98"/>
      <c r="K369" s="98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49"/>
      <c r="Y369" s="111"/>
      <c r="Z369" s="111"/>
      <c r="AA369" s="112"/>
      <c r="AB369" s="111"/>
      <c r="AC369" s="111"/>
      <c r="AD369" s="112"/>
      <c r="AE369" s="113"/>
    </row>
    <row r="370" spans="1:31" x14ac:dyDescent="0.2">
      <c r="A370" s="44"/>
      <c r="B370" s="94"/>
      <c r="C370" s="46"/>
      <c r="D370" s="44"/>
      <c r="E370" s="44"/>
      <c r="F370" s="44"/>
      <c r="G370" s="44"/>
      <c r="H370" s="44"/>
      <c r="I370" s="99"/>
      <c r="J370" s="98"/>
      <c r="K370" s="98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49"/>
      <c r="Y370" s="111"/>
      <c r="Z370" s="111"/>
      <c r="AA370" s="112"/>
      <c r="AB370" s="111"/>
      <c r="AC370" s="111"/>
      <c r="AD370" s="112"/>
      <c r="AE370" s="113"/>
    </row>
    <row r="371" spans="1:31" x14ac:dyDescent="0.2">
      <c r="A371" s="44"/>
      <c r="B371" s="94"/>
      <c r="C371" s="46"/>
      <c r="D371" s="44"/>
      <c r="E371" s="44"/>
      <c r="F371" s="44"/>
      <c r="G371" s="44"/>
      <c r="H371" s="44"/>
      <c r="I371" s="99"/>
      <c r="J371" s="98"/>
      <c r="K371" s="98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49"/>
      <c r="Y371" s="111"/>
      <c r="Z371" s="111"/>
      <c r="AA371" s="112"/>
      <c r="AB371" s="111"/>
      <c r="AC371" s="111"/>
      <c r="AD371" s="112"/>
      <c r="AE371" s="113"/>
    </row>
    <row r="372" spans="1:31" x14ac:dyDescent="0.2">
      <c r="A372" s="44"/>
      <c r="B372" s="94"/>
      <c r="C372" s="46"/>
      <c r="D372" s="44"/>
      <c r="E372" s="44"/>
      <c r="F372" s="44"/>
      <c r="G372" s="44"/>
      <c r="H372" s="44"/>
      <c r="I372" s="99"/>
      <c r="J372" s="98"/>
      <c r="K372" s="98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49"/>
      <c r="Y372" s="111"/>
      <c r="Z372" s="111"/>
      <c r="AA372" s="112"/>
      <c r="AB372" s="111"/>
      <c r="AC372" s="111"/>
      <c r="AD372" s="112"/>
      <c r="AE372" s="113"/>
    </row>
    <row r="373" spans="1:31" x14ac:dyDescent="0.2">
      <c r="A373" s="44"/>
      <c r="B373" s="94"/>
      <c r="C373" s="46"/>
      <c r="D373" s="44"/>
      <c r="E373" s="44"/>
      <c r="F373" s="44"/>
      <c r="G373" s="44"/>
      <c r="H373" s="44"/>
      <c r="I373" s="99"/>
      <c r="J373" s="98"/>
      <c r="K373" s="98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49"/>
      <c r="Y373" s="111"/>
      <c r="Z373" s="111"/>
      <c r="AA373" s="112"/>
      <c r="AB373" s="111"/>
      <c r="AC373" s="111"/>
      <c r="AD373" s="112"/>
      <c r="AE373" s="113"/>
    </row>
    <row r="374" spans="1:31" x14ac:dyDescent="0.2">
      <c r="A374" s="44"/>
      <c r="B374" s="94"/>
      <c r="C374" s="46"/>
      <c r="D374" s="44"/>
      <c r="E374" s="44"/>
      <c r="F374" s="44"/>
      <c r="G374" s="44"/>
      <c r="H374" s="44"/>
      <c r="I374" s="99"/>
      <c r="J374" s="98"/>
      <c r="K374" s="98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49"/>
      <c r="Y374" s="111"/>
      <c r="Z374" s="111"/>
      <c r="AA374" s="112"/>
      <c r="AB374" s="111"/>
      <c r="AC374" s="111"/>
      <c r="AD374" s="112"/>
      <c r="AE374" s="113"/>
    </row>
    <row r="375" spans="1:31" x14ac:dyDescent="0.2">
      <c r="A375" s="44"/>
      <c r="B375" s="94"/>
      <c r="C375" s="46"/>
      <c r="D375" s="44"/>
      <c r="E375" s="44"/>
      <c r="F375" s="44"/>
      <c r="G375" s="44"/>
      <c r="H375" s="44"/>
      <c r="I375" s="99"/>
      <c r="J375" s="98"/>
      <c r="K375" s="98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49"/>
      <c r="Y375" s="111"/>
      <c r="Z375" s="111"/>
      <c r="AA375" s="112"/>
      <c r="AB375" s="111"/>
      <c r="AC375" s="111"/>
      <c r="AD375" s="112"/>
      <c r="AE375" s="113"/>
    </row>
    <row r="376" spans="1:31" x14ac:dyDescent="0.2">
      <c r="A376" s="44"/>
      <c r="B376" s="94"/>
      <c r="C376" s="46"/>
      <c r="D376" s="44"/>
      <c r="E376" s="44"/>
      <c r="F376" s="44"/>
      <c r="G376" s="44"/>
      <c r="H376" s="44"/>
      <c r="I376" s="99"/>
      <c r="J376" s="98"/>
      <c r="K376" s="98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49"/>
      <c r="Y376" s="111"/>
      <c r="Z376" s="111"/>
      <c r="AA376" s="112"/>
      <c r="AB376" s="111"/>
      <c r="AC376" s="111"/>
      <c r="AD376" s="112"/>
      <c r="AE376" s="113"/>
    </row>
    <row r="377" spans="1:31" x14ac:dyDescent="0.2">
      <c r="A377" s="44"/>
      <c r="B377" s="94"/>
      <c r="C377" s="46"/>
      <c r="D377" s="44"/>
      <c r="E377" s="44"/>
      <c r="F377" s="44"/>
      <c r="G377" s="44"/>
      <c r="H377" s="44"/>
      <c r="I377" s="99"/>
      <c r="J377" s="98"/>
      <c r="K377" s="98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49"/>
      <c r="Y377" s="111"/>
      <c r="Z377" s="111"/>
      <c r="AA377" s="112"/>
      <c r="AB377" s="111"/>
      <c r="AC377" s="111"/>
      <c r="AD377" s="112"/>
      <c r="AE377" s="113"/>
    </row>
    <row r="378" spans="1:31" x14ac:dyDescent="0.2">
      <c r="A378" s="44"/>
      <c r="B378" s="94"/>
      <c r="C378" s="46"/>
      <c r="D378" s="44"/>
      <c r="E378" s="44"/>
      <c r="F378" s="44"/>
      <c r="G378" s="44"/>
      <c r="H378" s="44"/>
      <c r="I378" s="99"/>
      <c r="J378" s="98"/>
      <c r="K378" s="98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49"/>
      <c r="Y378" s="111"/>
      <c r="Z378" s="111"/>
      <c r="AA378" s="112"/>
      <c r="AB378" s="111"/>
      <c r="AC378" s="111"/>
      <c r="AD378" s="112"/>
      <c r="AE378" s="113"/>
    </row>
    <row r="379" spans="1:31" x14ac:dyDescent="0.2">
      <c r="A379" s="44"/>
      <c r="B379" s="94"/>
      <c r="C379" s="46"/>
      <c r="D379" s="44"/>
      <c r="E379" s="44"/>
      <c r="F379" s="44"/>
      <c r="G379" s="44"/>
      <c r="H379" s="44"/>
      <c r="I379" s="99"/>
      <c r="J379" s="98"/>
      <c r="K379" s="98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49"/>
      <c r="Y379" s="111"/>
      <c r="Z379" s="111"/>
      <c r="AA379" s="112"/>
      <c r="AB379" s="111"/>
      <c r="AC379" s="111"/>
      <c r="AD379" s="112"/>
      <c r="AE379" s="113"/>
    </row>
    <row r="380" spans="1:31" x14ac:dyDescent="0.2">
      <c r="A380" s="44"/>
      <c r="B380" s="94"/>
      <c r="C380" s="46"/>
      <c r="D380" s="44"/>
      <c r="E380" s="44"/>
      <c r="F380" s="44"/>
      <c r="G380" s="44"/>
      <c r="H380" s="44"/>
      <c r="I380" s="99"/>
      <c r="J380" s="98"/>
      <c r="K380" s="98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49"/>
      <c r="Y380" s="111"/>
      <c r="Z380" s="111"/>
      <c r="AA380" s="112"/>
      <c r="AB380" s="111"/>
      <c r="AC380" s="111"/>
      <c r="AD380" s="112"/>
      <c r="AE380" s="113"/>
    </row>
    <row r="381" spans="1:31" x14ac:dyDescent="0.2">
      <c r="A381" s="44"/>
      <c r="B381" s="94"/>
      <c r="C381" s="46"/>
      <c r="D381" s="44"/>
      <c r="E381" s="44"/>
      <c r="F381" s="44"/>
      <c r="G381" s="44"/>
      <c r="H381" s="44"/>
      <c r="I381" s="99"/>
      <c r="J381" s="98"/>
      <c r="K381" s="98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49"/>
      <c r="Y381" s="111"/>
      <c r="Z381" s="111"/>
      <c r="AA381" s="112"/>
      <c r="AB381" s="111"/>
      <c r="AC381" s="111"/>
      <c r="AD381" s="112"/>
      <c r="AE381" s="113"/>
    </row>
    <row r="382" spans="1:31" x14ac:dyDescent="0.2">
      <c r="A382" s="44"/>
      <c r="B382" s="94"/>
      <c r="C382" s="46"/>
      <c r="D382" s="44"/>
      <c r="E382" s="44"/>
      <c r="F382" s="44"/>
      <c r="G382" s="44"/>
      <c r="H382" s="44"/>
      <c r="I382" s="99"/>
      <c r="J382" s="98"/>
      <c r="K382" s="98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49"/>
      <c r="Y382" s="111"/>
      <c r="Z382" s="111"/>
      <c r="AA382" s="112"/>
      <c r="AB382" s="111"/>
      <c r="AC382" s="111"/>
      <c r="AD382" s="112"/>
      <c r="AE382" s="113"/>
    </row>
    <row r="383" spans="1:31" x14ac:dyDescent="0.2">
      <c r="A383" s="44"/>
      <c r="B383" s="94"/>
      <c r="C383" s="46"/>
      <c r="D383" s="44"/>
      <c r="E383" s="44"/>
      <c r="F383" s="44"/>
      <c r="G383" s="44"/>
      <c r="H383" s="44"/>
      <c r="I383" s="99"/>
      <c r="J383" s="98"/>
      <c r="K383" s="98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49"/>
      <c r="Y383" s="111"/>
      <c r="Z383" s="111"/>
      <c r="AA383" s="112"/>
      <c r="AB383" s="111"/>
      <c r="AC383" s="111"/>
      <c r="AD383" s="112"/>
      <c r="AE383" s="113"/>
    </row>
    <row r="384" spans="1:31" x14ac:dyDescent="0.2">
      <c r="A384" s="44"/>
      <c r="B384" s="94"/>
      <c r="C384" s="46"/>
      <c r="D384" s="44"/>
      <c r="E384" s="44"/>
      <c r="F384" s="44"/>
      <c r="G384" s="44"/>
      <c r="H384" s="44"/>
      <c r="I384" s="99"/>
      <c r="J384" s="98"/>
      <c r="K384" s="98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49"/>
      <c r="Y384" s="111"/>
      <c r="Z384" s="111"/>
      <c r="AA384" s="112"/>
      <c r="AB384" s="111"/>
      <c r="AC384" s="111"/>
      <c r="AD384" s="112"/>
      <c r="AE384" s="113"/>
    </row>
    <row r="385" spans="1:31" x14ac:dyDescent="0.2">
      <c r="A385" s="44"/>
      <c r="B385" s="94"/>
      <c r="C385" s="46"/>
      <c r="D385" s="44"/>
      <c r="E385" s="44"/>
      <c r="F385" s="44"/>
      <c r="G385" s="44"/>
      <c r="H385" s="44"/>
      <c r="I385" s="99"/>
      <c r="J385" s="98"/>
      <c r="K385" s="98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49"/>
      <c r="Y385" s="111"/>
      <c r="Z385" s="111"/>
      <c r="AA385" s="112"/>
      <c r="AB385" s="111"/>
      <c r="AC385" s="111"/>
      <c r="AD385" s="112"/>
      <c r="AE385" s="113"/>
    </row>
    <row r="386" spans="1:31" x14ac:dyDescent="0.2">
      <c r="A386" s="44"/>
      <c r="B386" s="94"/>
      <c r="C386" s="46"/>
      <c r="D386" s="44"/>
      <c r="E386" s="44"/>
      <c r="F386" s="44"/>
      <c r="G386" s="44"/>
      <c r="H386" s="44"/>
      <c r="I386" s="99"/>
      <c r="J386" s="98"/>
      <c r="K386" s="98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49"/>
      <c r="Y386" s="111"/>
      <c r="Z386" s="111"/>
      <c r="AA386" s="112"/>
      <c r="AB386" s="111"/>
      <c r="AC386" s="111"/>
      <c r="AD386" s="112"/>
      <c r="AE386" s="113"/>
    </row>
    <row r="387" spans="1:31" x14ac:dyDescent="0.2">
      <c r="A387" s="44"/>
      <c r="B387" s="94"/>
      <c r="C387" s="46"/>
      <c r="D387" s="44"/>
      <c r="E387" s="44"/>
      <c r="F387" s="44"/>
      <c r="G387" s="44"/>
      <c r="H387" s="44"/>
      <c r="I387" s="99"/>
      <c r="J387" s="98"/>
      <c r="K387" s="98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49"/>
      <c r="Y387" s="111"/>
      <c r="Z387" s="111"/>
      <c r="AA387" s="112"/>
      <c r="AB387" s="111"/>
      <c r="AC387" s="111"/>
      <c r="AD387" s="112"/>
      <c r="AE387" s="113"/>
    </row>
    <row r="388" spans="1:31" x14ac:dyDescent="0.2">
      <c r="A388" s="44"/>
      <c r="B388" s="94"/>
      <c r="C388" s="46"/>
      <c r="D388" s="44"/>
      <c r="E388" s="44"/>
      <c r="F388" s="44"/>
      <c r="G388" s="44"/>
      <c r="H388" s="44"/>
      <c r="I388" s="99"/>
      <c r="J388" s="98"/>
      <c r="K388" s="98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49"/>
      <c r="Y388" s="111"/>
      <c r="Z388" s="111"/>
      <c r="AA388" s="112"/>
      <c r="AB388" s="111"/>
      <c r="AC388" s="111"/>
      <c r="AD388" s="112"/>
      <c r="AE388" s="113"/>
    </row>
    <row r="389" spans="1:31" x14ac:dyDescent="0.2">
      <c r="A389" s="44"/>
      <c r="B389" s="94"/>
      <c r="C389" s="46"/>
      <c r="D389" s="44"/>
      <c r="E389" s="44"/>
      <c r="F389" s="44"/>
      <c r="G389" s="44"/>
      <c r="H389" s="44"/>
      <c r="I389" s="99"/>
      <c r="J389" s="98"/>
      <c r="K389" s="98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49"/>
      <c r="Y389" s="111"/>
      <c r="Z389" s="111"/>
      <c r="AA389" s="112"/>
      <c r="AB389" s="111"/>
      <c r="AC389" s="111"/>
      <c r="AD389" s="112"/>
      <c r="AE389" s="113"/>
    </row>
    <row r="390" spans="1:31" x14ac:dyDescent="0.2">
      <c r="A390" s="44"/>
      <c r="B390" s="94"/>
      <c r="C390" s="46"/>
      <c r="D390" s="44"/>
      <c r="E390" s="44"/>
      <c r="F390" s="44"/>
      <c r="G390" s="44"/>
      <c r="H390" s="44"/>
      <c r="I390" s="99"/>
      <c r="J390" s="98"/>
      <c r="K390" s="98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49"/>
      <c r="Y390" s="111"/>
      <c r="Z390" s="111"/>
      <c r="AA390" s="112"/>
      <c r="AB390" s="111"/>
      <c r="AC390" s="111"/>
      <c r="AD390" s="112"/>
      <c r="AE390" s="113"/>
    </row>
    <row r="391" spans="1:31" x14ac:dyDescent="0.2">
      <c r="A391" s="44"/>
      <c r="B391" s="94"/>
      <c r="C391" s="46"/>
      <c r="D391" s="44"/>
      <c r="E391" s="44"/>
      <c r="F391" s="44"/>
      <c r="G391" s="44"/>
      <c r="H391" s="44"/>
      <c r="I391" s="99"/>
      <c r="J391" s="98"/>
      <c r="K391" s="98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49"/>
      <c r="Y391" s="111"/>
      <c r="Z391" s="111"/>
      <c r="AA391" s="112"/>
      <c r="AB391" s="111"/>
      <c r="AC391" s="111"/>
      <c r="AD391" s="112"/>
      <c r="AE391" s="113"/>
    </row>
    <row r="392" spans="1:31" x14ac:dyDescent="0.2">
      <c r="A392" s="44"/>
      <c r="B392" s="94"/>
      <c r="C392" s="46"/>
      <c r="D392" s="44"/>
      <c r="E392" s="44"/>
      <c r="F392" s="44"/>
      <c r="G392" s="44"/>
      <c r="H392" s="44"/>
      <c r="I392" s="99"/>
      <c r="J392" s="98"/>
      <c r="K392" s="98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49"/>
      <c r="Y392" s="111"/>
      <c r="Z392" s="111"/>
      <c r="AA392" s="112"/>
      <c r="AB392" s="111"/>
      <c r="AC392" s="111"/>
      <c r="AD392" s="112"/>
      <c r="AE392" s="113"/>
    </row>
    <row r="393" spans="1:31" x14ac:dyDescent="0.2">
      <c r="A393" s="44"/>
      <c r="B393" s="94"/>
      <c r="C393" s="46"/>
      <c r="D393" s="44"/>
      <c r="E393" s="44"/>
      <c r="F393" s="44"/>
      <c r="G393" s="44"/>
      <c r="H393" s="44"/>
      <c r="I393" s="99"/>
      <c r="J393" s="98"/>
      <c r="K393" s="98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49"/>
      <c r="Y393" s="111"/>
      <c r="Z393" s="111"/>
      <c r="AA393" s="112"/>
      <c r="AB393" s="111"/>
      <c r="AC393" s="111"/>
      <c r="AD393" s="112"/>
      <c r="AE393" s="113"/>
    </row>
    <row r="394" spans="1:31" x14ac:dyDescent="0.2">
      <c r="A394" s="44"/>
      <c r="B394" s="94"/>
      <c r="C394" s="46"/>
      <c r="D394" s="44"/>
      <c r="E394" s="44"/>
      <c r="F394" s="44"/>
      <c r="G394" s="44"/>
      <c r="H394" s="44"/>
      <c r="I394" s="99"/>
      <c r="J394" s="98"/>
      <c r="K394" s="98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49"/>
      <c r="Y394" s="111"/>
      <c r="Z394" s="111"/>
      <c r="AA394" s="112"/>
      <c r="AB394" s="111"/>
      <c r="AC394" s="111"/>
      <c r="AD394" s="112"/>
      <c r="AE394" s="113"/>
    </row>
    <row r="395" spans="1:31" x14ac:dyDescent="0.2">
      <c r="A395" s="44"/>
      <c r="B395" s="94"/>
      <c r="C395" s="46"/>
      <c r="D395" s="44"/>
      <c r="E395" s="44"/>
      <c r="F395" s="44"/>
      <c r="G395" s="44"/>
      <c r="H395" s="44"/>
      <c r="I395" s="99"/>
      <c r="J395" s="98"/>
      <c r="K395" s="98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49"/>
      <c r="Y395" s="111"/>
      <c r="Z395" s="111"/>
      <c r="AA395" s="112"/>
      <c r="AB395" s="111"/>
      <c r="AC395" s="111"/>
      <c r="AD395" s="112"/>
      <c r="AE395" s="113"/>
    </row>
    <row r="396" spans="1:31" x14ac:dyDescent="0.2">
      <c r="A396" s="44"/>
      <c r="B396" s="94"/>
      <c r="C396" s="46"/>
      <c r="D396" s="44"/>
      <c r="E396" s="44"/>
      <c r="F396" s="44"/>
      <c r="G396" s="44"/>
      <c r="H396" s="44"/>
      <c r="I396" s="99"/>
      <c r="J396" s="98"/>
      <c r="K396" s="98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49"/>
      <c r="Y396" s="111"/>
      <c r="Z396" s="111"/>
      <c r="AA396" s="112"/>
      <c r="AB396" s="111"/>
      <c r="AC396" s="111"/>
      <c r="AD396" s="112"/>
      <c r="AE396" s="113"/>
    </row>
    <row r="397" spans="1:31" x14ac:dyDescent="0.2">
      <c r="A397" s="44"/>
      <c r="B397" s="94"/>
      <c r="C397" s="46"/>
      <c r="D397" s="44"/>
      <c r="E397" s="44"/>
      <c r="F397" s="44"/>
      <c r="G397" s="44"/>
      <c r="H397" s="44"/>
      <c r="I397" s="99"/>
      <c r="J397" s="98"/>
      <c r="K397" s="98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49"/>
      <c r="Y397" s="111"/>
      <c r="Z397" s="111"/>
      <c r="AA397" s="112"/>
      <c r="AB397" s="111"/>
      <c r="AC397" s="111"/>
      <c r="AD397" s="112"/>
      <c r="AE397" s="113"/>
    </row>
    <row r="398" spans="1:31" x14ac:dyDescent="0.2">
      <c r="A398" s="44"/>
      <c r="B398" s="94"/>
      <c r="C398" s="46"/>
      <c r="D398" s="44"/>
      <c r="E398" s="44"/>
      <c r="F398" s="44"/>
      <c r="G398" s="44"/>
      <c r="H398" s="44"/>
      <c r="I398" s="99"/>
      <c r="J398" s="98"/>
      <c r="K398" s="98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49"/>
      <c r="Y398" s="111"/>
      <c r="Z398" s="111"/>
      <c r="AA398" s="112"/>
      <c r="AB398" s="111"/>
      <c r="AC398" s="111"/>
      <c r="AD398" s="112"/>
      <c r="AE398" s="113"/>
    </row>
    <row r="399" spans="1:31" x14ac:dyDescent="0.2">
      <c r="A399" s="44"/>
      <c r="B399" s="94"/>
      <c r="C399" s="46"/>
      <c r="D399" s="44"/>
      <c r="E399" s="44"/>
      <c r="F399" s="44"/>
      <c r="G399" s="44"/>
      <c r="H399" s="44"/>
      <c r="I399" s="99"/>
      <c r="J399" s="98"/>
      <c r="K399" s="98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49"/>
      <c r="Y399" s="111"/>
      <c r="Z399" s="111"/>
      <c r="AA399" s="112"/>
      <c r="AB399" s="111"/>
      <c r="AC399" s="111"/>
      <c r="AD399" s="112"/>
      <c r="AE399" s="113"/>
    </row>
    <row r="400" spans="1:31" x14ac:dyDescent="0.2">
      <c r="A400" s="44"/>
      <c r="B400" s="94"/>
      <c r="C400" s="46"/>
      <c r="D400" s="44"/>
      <c r="E400" s="44"/>
      <c r="F400" s="44"/>
      <c r="G400" s="44"/>
      <c r="H400" s="44"/>
      <c r="I400" s="99"/>
      <c r="J400" s="98"/>
      <c r="K400" s="98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49"/>
      <c r="Y400" s="111"/>
      <c r="Z400" s="111"/>
      <c r="AA400" s="112"/>
      <c r="AB400" s="111"/>
      <c r="AC400" s="111"/>
      <c r="AD400" s="112"/>
      <c r="AE400" s="113"/>
    </row>
    <row r="401" spans="1:31" x14ac:dyDescent="0.2">
      <c r="A401" s="44"/>
      <c r="B401" s="94"/>
      <c r="C401" s="46"/>
      <c r="D401" s="44"/>
      <c r="E401" s="44"/>
      <c r="F401" s="44"/>
      <c r="G401" s="44"/>
      <c r="H401" s="44"/>
      <c r="I401" s="99"/>
      <c r="J401" s="98"/>
      <c r="K401" s="98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49"/>
      <c r="Y401" s="111"/>
      <c r="Z401" s="111"/>
      <c r="AA401" s="112"/>
      <c r="AB401" s="111"/>
      <c r="AC401" s="111"/>
      <c r="AD401" s="112"/>
      <c r="AE401" s="113"/>
    </row>
    <row r="402" spans="1:31" x14ac:dyDescent="0.2">
      <c r="A402" s="44"/>
      <c r="B402" s="94"/>
      <c r="C402" s="46"/>
      <c r="D402" s="44"/>
      <c r="E402" s="44"/>
      <c r="F402" s="44"/>
      <c r="G402" s="44"/>
      <c r="H402" s="44"/>
      <c r="I402" s="99"/>
      <c r="J402" s="98"/>
      <c r="K402" s="98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49"/>
      <c r="Y402" s="111"/>
      <c r="Z402" s="111"/>
      <c r="AA402" s="112"/>
      <c r="AB402" s="111"/>
      <c r="AC402" s="111"/>
      <c r="AD402" s="112"/>
      <c r="AE402" s="113"/>
    </row>
    <row r="403" spans="1:31" x14ac:dyDescent="0.2">
      <c r="A403" s="44"/>
      <c r="B403" s="94"/>
      <c r="C403" s="46"/>
      <c r="D403" s="44"/>
      <c r="E403" s="44"/>
      <c r="F403" s="44"/>
      <c r="G403" s="44"/>
      <c r="H403" s="44"/>
      <c r="I403" s="99"/>
      <c r="J403" s="98"/>
      <c r="K403" s="98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49"/>
      <c r="Y403" s="111"/>
      <c r="Z403" s="111"/>
      <c r="AA403" s="112"/>
      <c r="AB403" s="111"/>
      <c r="AC403" s="111"/>
      <c r="AD403" s="112"/>
      <c r="AE403" s="113"/>
    </row>
    <row r="404" spans="1:31" x14ac:dyDescent="0.2">
      <c r="A404" s="44"/>
      <c r="B404" s="94"/>
      <c r="C404" s="46"/>
      <c r="D404" s="44"/>
      <c r="E404" s="44"/>
      <c r="F404" s="44"/>
      <c r="G404" s="44"/>
      <c r="H404" s="44"/>
      <c r="I404" s="99"/>
      <c r="J404" s="98"/>
      <c r="K404" s="98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49"/>
      <c r="Y404" s="111"/>
      <c r="Z404" s="111"/>
      <c r="AA404" s="112"/>
      <c r="AB404" s="111"/>
      <c r="AC404" s="111"/>
      <c r="AD404" s="112"/>
      <c r="AE404" s="113"/>
    </row>
    <row r="405" spans="1:31" x14ac:dyDescent="0.2">
      <c r="A405" s="44"/>
      <c r="B405" s="94"/>
      <c r="C405" s="46"/>
      <c r="D405" s="44"/>
      <c r="E405" s="44"/>
      <c r="F405" s="44"/>
      <c r="G405" s="44"/>
      <c r="H405" s="44"/>
      <c r="I405" s="99"/>
      <c r="J405" s="98"/>
      <c r="K405" s="98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49"/>
      <c r="Y405" s="111"/>
      <c r="Z405" s="111"/>
      <c r="AA405" s="112"/>
      <c r="AB405" s="111"/>
      <c r="AC405" s="111"/>
      <c r="AD405" s="112"/>
      <c r="AE405" s="113"/>
    </row>
    <row r="406" spans="1:31" x14ac:dyDescent="0.2">
      <c r="A406" s="44"/>
      <c r="B406" s="94"/>
      <c r="C406" s="46"/>
      <c r="D406" s="44"/>
      <c r="E406" s="44"/>
      <c r="F406" s="44"/>
      <c r="G406" s="44"/>
      <c r="H406" s="44"/>
      <c r="I406" s="99"/>
      <c r="J406" s="98"/>
      <c r="K406" s="98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49"/>
      <c r="Y406" s="111"/>
      <c r="Z406" s="111"/>
      <c r="AA406" s="112"/>
      <c r="AB406" s="111"/>
      <c r="AC406" s="111"/>
      <c r="AD406" s="112"/>
      <c r="AE406" s="113"/>
    </row>
    <row r="407" spans="1:31" x14ac:dyDescent="0.2">
      <c r="A407" s="44"/>
      <c r="B407" s="94"/>
      <c r="C407" s="46"/>
      <c r="D407" s="44"/>
      <c r="E407" s="44"/>
      <c r="F407" s="44"/>
      <c r="G407" s="44"/>
      <c r="H407" s="44"/>
      <c r="I407" s="99"/>
      <c r="J407" s="98"/>
      <c r="K407" s="98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49"/>
      <c r="Y407" s="111"/>
      <c r="Z407" s="111"/>
      <c r="AA407" s="112"/>
      <c r="AB407" s="111"/>
      <c r="AC407" s="111"/>
      <c r="AD407" s="112"/>
      <c r="AE407" s="113"/>
    </row>
    <row r="408" spans="1:31" x14ac:dyDescent="0.2">
      <c r="A408" s="44"/>
      <c r="B408" s="94"/>
      <c r="C408" s="46"/>
      <c r="D408" s="44"/>
      <c r="E408" s="44"/>
      <c r="F408" s="44"/>
      <c r="G408" s="44"/>
      <c r="H408" s="44"/>
      <c r="I408" s="99"/>
      <c r="J408" s="98"/>
      <c r="K408" s="98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49"/>
      <c r="Y408" s="111"/>
      <c r="Z408" s="111"/>
      <c r="AA408" s="112"/>
      <c r="AB408" s="111"/>
      <c r="AC408" s="111"/>
      <c r="AD408" s="112"/>
      <c r="AE408" s="113"/>
    </row>
    <row r="409" spans="1:31" x14ac:dyDescent="0.2">
      <c r="A409" s="44"/>
      <c r="B409" s="94"/>
      <c r="C409" s="46"/>
      <c r="D409" s="44"/>
      <c r="E409" s="44"/>
      <c r="F409" s="44"/>
      <c r="G409" s="44"/>
      <c r="H409" s="44"/>
      <c r="I409" s="99"/>
      <c r="J409" s="98"/>
      <c r="K409" s="98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49"/>
      <c r="Y409" s="111"/>
      <c r="Z409" s="111"/>
      <c r="AA409" s="112"/>
      <c r="AB409" s="111"/>
      <c r="AC409" s="111"/>
      <c r="AD409" s="112"/>
      <c r="AE409" s="113"/>
    </row>
    <row r="410" spans="1:31" x14ac:dyDescent="0.2">
      <c r="A410" s="44"/>
      <c r="B410" s="94"/>
      <c r="C410" s="46"/>
      <c r="D410" s="44"/>
      <c r="E410" s="44"/>
      <c r="F410" s="44"/>
      <c r="G410" s="44"/>
      <c r="H410" s="44"/>
      <c r="I410" s="99"/>
      <c r="J410" s="98"/>
      <c r="K410" s="98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49"/>
      <c r="Y410" s="111"/>
      <c r="Z410" s="111"/>
      <c r="AA410" s="112"/>
      <c r="AB410" s="111"/>
      <c r="AC410" s="111"/>
      <c r="AD410" s="112"/>
      <c r="AE410" s="113"/>
    </row>
    <row r="411" spans="1:31" x14ac:dyDescent="0.2">
      <c r="A411" s="44"/>
      <c r="B411" s="94"/>
      <c r="C411" s="46"/>
      <c r="D411" s="44"/>
      <c r="E411" s="44"/>
      <c r="F411" s="44"/>
      <c r="G411" s="44"/>
      <c r="H411" s="44"/>
      <c r="I411" s="99"/>
      <c r="J411" s="98"/>
      <c r="K411" s="98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49"/>
      <c r="Y411" s="111"/>
      <c r="Z411" s="111"/>
      <c r="AA411" s="112"/>
      <c r="AB411" s="111"/>
      <c r="AC411" s="111"/>
      <c r="AD411" s="112"/>
      <c r="AE411" s="113"/>
    </row>
    <row r="412" spans="1:31" x14ac:dyDescent="0.2">
      <c r="A412" s="44"/>
      <c r="B412" s="94"/>
      <c r="C412" s="46"/>
      <c r="D412" s="44"/>
      <c r="E412" s="44"/>
      <c r="F412" s="44"/>
      <c r="G412" s="44"/>
      <c r="H412" s="44"/>
      <c r="I412" s="99"/>
      <c r="J412" s="98"/>
      <c r="K412" s="98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49"/>
      <c r="Y412" s="111"/>
      <c r="Z412" s="111"/>
      <c r="AA412" s="112"/>
      <c r="AB412" s="111"/>
      <c r="AC412" s="111"/>
      <c r="AD412" s="112"/>
      <c r="AE412" s="113"/>
    </row>
    <row r="413" spans="1:31" x14ac:dyDescent="0.2">
      <c r="A413" s="44"/>
      <c r="B413" s="94"/>
      <c r="C413" s="46"/>
      <c r="D413" s="44"/>
      <c r="E413" s="44"/>
      <c r="F413" s="44"/>
      <c r="G413" s="44"/>
      <c r="H413" s="44"/>
      <c r="I413" s="99"/>
      <c r="J413" s="98"/>
      <c r="K413" s="98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49"/>
      <c r="Y413" s="111"/>
      <c r="Z413" s="111"/>
      <c r="AA413" s="112"/>
      <c r="AB413" s="111"/>
      <c r="AC413" s="111"/>
      <c r="AD413" s="112"/>
      <c r="AE413" s="113"/>
    </row>
    <row r="414" spans="1:31" x14ac:dyDescent="0.2">
      <c r="A414" s="44"/>
      <c r="B414" s="94"/>
      <c r="C414" s="46"/>
      <c r="D414" s="44"/>
      <c r="E414" s="44"/>
      <c r="F414" s="44"/>
      <c r="G414" s="44"/>
      <c r="H414" s="44"/>
      <c r="I414" s="99"/>
      <c r="J414" s="98"/>
      <c r="K414" s="98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49"/>
      <c r="Y414" s="111"/>
      <c r="Z414" s="111"/>
      <c r="AA414" s="112"/>
      <c r="AB414" s="111"/>
      <c r="AC414" s="111"/>
      <c r="AD414" s="112"/>
      <c r="AE414" s="113"/>
    </row>
    <row r="415" spans="1:31" x14ac:dyDescent="0.2">
      <c r="A415" s="44"/>
      <c r="B415" s="94"/>
      <c r="C415" s="46"/>
      <c r="D415" s="44"/>
      <c r="E415" s="44"/>
      <c r="F415" s="44"/>
      <c r="G415" s="44"/>
      <c r="H415" s="44"/>
      <c r="I415" s="99"/>
      <c r="J415" s="98"/>
      <c r="K415" s="98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49"/>
      <c r="Y415" s="111"/>
      <c r="Z415" s="111"/>
      <c r="AA415" s="112"/>
      <c r="AB415" s="111"/>
      <c r="AC415" s="111"/>
      <c r="AD415" s="112"/>
      <c r="AE415" s="113"/>
    </row>
    <row r="416" spans="1:31" x14ac:dyDescent="0.2">
      <c r="A416" s="44"/>
      <c r="B416" s="94"/>
      <c r="C416" s="46"/>
      <c r="D416" s="44"/>
      <c r="E416" s="44"/>
      <c r="F416" s="44"/>
      <c r="G416" s="44"/>
      <c r="H416" s="44"/>
      <c r="I416" s="99"/>
      <c r="J416" s="98"/>
      <c r="K416" s="98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49"/>
      <c r="Y416" s="111"/>
      <c r="Z416" s="111"/>
      <c r="AA416" s="112"/>
      <c r="AB416" s="111"/>
      <c r="AC416" s="111"/>
      <c r="AD416" s="112"/>
      <c r="AE416" s="113"/>
    </row>
    <row r="417" spans="1:31" x14ac:dyDescent="0.2">
      <c r="A417" s="44"/>
      <c r="B417" s="94"/>
      <c r="C417" s="46"/>
      <c r="D417" s="44"/>
      <c r="E417" s="44"/>
      <c r="F417" s="44"/>
      <c r="G417" s="44"/>
      <c r="H417" s="44"/>
      <c r="I417" s="99"/>
      <c r="J417" s="98"/>
      <c r="K417" s="98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49"/>
      <c r="Y417" s="111"/>
      <c r="Z417" s="111"/>
      <c r="AA417" s="112"/>
      <c r="AB417" s="111"/>
      <c r="AC417" s="111"/>
      <c r="AD417" s="112"/>
      <c r="AE417" s="113"/>
    </row>
    <row r="418" spans="1:31" x14ac:dyDescent="0.2">
      <c r="A418" s="44"/>
      <c r="B418" s="94"/>
      <c r="C418" s="46"/>
      <c r="D418" s="44"/>
      <c r="E418" s="44"/>
      <c r="F418" s="44"/>
      <c r="G418" s="44"/>
      <c r="H418" s="44"/>
      <c r="I418" s="99"/>
      <c r="J418" s="98"/>
      <c r="K418" s="98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49"/>
      <c r="Y418" s="111"/>
      <c r="Z418" s="111"/>
      <c r="AA418" s="112"/>
      <c r="AB418" s="111"/>
      <c r="AC418" s="111"/>
      <c r="AD418" s="112"/>
      <c r="AE418" s="113"/>
    </row>
    <row r="419" spans="1:31" x14ac:dyDescent="0.2">
      <c r="A419" s="44"/>
      <c r="B419" s="94"/>
      <c r="C419" s="46"/>
      <c r="D419" s="44"/>
      <c r="E419" s="44"/>
      <c r="F419" s="44"/>
      <c r="G419" s="44"/>
      <c r="H419" s="44"/>
      <c r="I419" s="99"/>
      <c r="J419" s="98"/>
      <c r="K419" s="98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49"/>
      <c r="Y419" s="111"/>
      <c r="Z419" s="111"/>
      <c r="AA419" s="112"/>
      <c r="AB419" s="111"/>
      <c r="AC419" s="111"/>
      <c r="AD419" s="112"/>
      <c r="AE419" s="113"/>
    </row>
    <row r="420" spans="1:31" x14ac:dyDescent="0.2">
      <c r="A420" s="44"/>
      <c r="B420" s="94"/>
      <c r="C420" s="46"/>
      <c r="D420" s="44"/>
      <c r="E420" s="44"/>
      <c r="F420" s="44"/>
      <c r="G420" s="44"/>
      <c r="H420" s="44"/>
      <c r="I420" s="99"/>
      <c r="J420" s="98"/>
      <c r="K420" s="98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49"/>
      <c r="Y420" s="111"/>
      <c r="Z420" s="111"/>
      <c r="AA420" s="112"/>
      <c r="AB420" s="111"/>
      <c r="AC420" s="111"/>
      <c r="AD420" s="112"/>
      <c r="AE420" s="113"/>
    </row>
    <row r="421" spans="1:31" x14ac:dyDescent="0.2">
      <c r="A421" s="44"/>
      <c r="B421" s="94"/>
      <c r="C421" s="46"/>
      <c r="D421" s="44"/>
      <c r="E421" s="44"/>
      <c r="F421" s="44"/>
      <c r="G421" s="44"/>
      <c r="H421" s="44"/>
      <c r="I421" s="99"/>
      <c r="J421" s="98"/>
      <c r="K421" s="98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49"/>
      <c r="Y421" s="111"/>
      <c r="Z421" s="111"/>
      <c r="AA421" s="112"/>
      <c r="AB421" s="111"/>
      <c r="AC421" s="111"/>
      <c r="AD421" s="112"/>
      <c r="AE421" s="113"/>
    </row>
    <row r="422" spans="1:31" x14ac:dyDescent="0.2">
      <c r="A422" s="44"/>
      <c r="B422" s="94"/>
      <c r="C422" s="46"/>
      <c r="D422" s="44"/>
      <c r="E422" s="44"/>
      <c r="F422" s="44"/>
      <c r="G422" s="44"/>
      <c r="H422" s="44"/>
      <c r="I422" s="99"/>
      <c r="J422" s="98"/>
      <c r="K422" s="98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49"/>
      <c r="Y422" s="111"/>
      <c r="Z422" s="111"/>
      <c r="AA422" s="112"/>
      <c r="AB422" s="111"/>
      <c r="AC422" s="111"/>
      <c r="AD422" s="112"/>
      <c r="AE422" s="113"/>
    </row>
    <row r="423" spans="1:31" x14ac:dyDescent="0.2">
      <c r="A423" s="44"/>
      <c r="B423" s="94"/>
      <c r="C423" s="46"/>
      <c r="D423" s="44"/>
      <c r="E423" s="44"/>
      <c r="F423" s="44"/>
      <c r="G423" s="44"/>
      <c r="H423" s="44"/>
      <c r="I423" s="99"/>
      <c r="J423" s="98"/>
      <c r="K423" s="98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49"/>
      <c r="Y423" s="111"/>
      <c r="Z423" s="111"/>
      <c r="AA423" s="112"/>
      <c r="AB423" s="111"/>
      <c r="AC423" s="111"/>
      <c r="AD423" s="112"/>
      <c r="AE423" s="113"/>
    </row>
    <row r="424" spans="1:31" x14ac:dyDescent="0.2">
      <c r="A424" s="44"/>
      <c r="B424" s="94"/>
      <c r="C424" s="46"/>
      <c r="D424" s="44"/>
      <c r="E424" s="44"/>
      <c r="F424" s="44"/>
      <c r="G424" s="44"/>
      <c r="H424" s="44"/>
      <c r="I424" s="99"/>
      <c r="J424" s="98"/>
      <c r="K424" s="98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49"/>
      <c r="Y424" s="111"/>
      <c r="Z424" s="111"/>
      <c r="AA424" s="112"/>
      <c r="AB424" s="111"/>
      <c r="AC424" s="111"/>
      <c r="AD424" s="112"/>
      <c r="AE424" s="113"/>
    </row>
    <row r="425" spans="1:31" x14ac:dyDescent="0.2">
      <c r="A425" s="44"/>
      <c r="B425" s="94"/>
      <c r="C425" s="46"/>
      <c r="D425" s="44"/>
      <c r="E425" s="44"/>
      <c r="F425" s="44"/>
      <c r="G425" s="44"/>
      <c r="H425" s="44"/>
      <c r="I425" s="99"/>
      <c r="J425" s="98"/>
      <c r="K425" s="98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49"/>
      <c r="Y425" s="111"/>
      <c r="Z425" s="111"/>
      <c r="AA425" s="112"/>
      <c r="AB425" s="111"/>
      <c r="AC425" s="111"/>
      <c r="AD425" s="112"/>
      <c r="AE425" s="113"/>
    </row>
    <row r="426" spans="1:31" x14ac:dyDescent="0.2">
      <c r="A426" s="44"/>
      <c r="B426" s="94"/>
      <c r="C426" s="46"/>
      <c r="D426" s="44"/>
      <c r="E426" s="44"/>
      <c r="F426" s="44"/>
      <c r="G426" s="44"/>
      <c r="H426" s="44"/>
      <c r="I426" s="99"/>
      <c r="J426" s="98"/>
      <c r="K426" s="98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49"/>
      <c r="Y426" s="111"/>
      <c r="Z426" s="111"/>
      <c r="AA426" s="112"/>
      <c r="AB426" s="111"/>
      <c r="AC426" s="111"/>
      <c r="AD426" s="112"/>
      <c r="AE426" s="113"/>
    </row>
    <row r="427" spans="1:31" x14ac:dyDescent="0.2">
      <c r="A427" s="44"/>
      <c r="B427" s="94"/>
      <c r="C427" s="46"/>
      <c r="D427" s="44"/>
      <c r="E427" s="44"/>
      <c r="F427" s="44"/>
      <c r="G427" s="44"/>
      <c r="H427" s="44"/>
      <c r="I427" s="99"/>
      <c r="J427" s="98"/>
      <c r="K427" s="98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49"/>
      <c r="Y427" s="111"/>
      <c r="Z427" s="111"/>
      <c r="AA427" s="112"/>
      <c r="AB427" s="111"/>
      <c r="AC427" s="111"/>
      <c r="AD427" s="112"/>
      <c r="AE427" s="113"/>
    </row>
    <row r="428" spans="1:31" x14ac:dyDescent="0.2">
      <c r="A428" s="44"/>
      <c r="B428" s="94"/>
      <c r="C428" s="46"/>
      <c r="D428" s="44"/>
      <c r="E428" s="44"/>
      <c r="F428" s="44"/>
      <c r="G428" s="44"/>
      <c r="H428" s="44"/>
      <c r="I428" s="99"/>
      <c r="J428" s="98"/>
      <c r="K428" s="98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49"/>
      <c r="Y428" s="111"/>
      <c r="Z428" s="111"/>
      <c r="AA428" s="112"/>
      <c r="AB428" s="111"/>
      <c r="AC428" s="111"/>
      <c r="AD428" s="112"/>
      <c r="AE428" s="113"/>
    </row>
    <row r="429" spans="1:31" x14ac:dyDescent="0.2">
      <c r="A429" s="44"/>
      <c r="B429" s="94"/>
      <c r="C429" s="46"/>
      <c r="D429" s="44"/>
      <c r="E429" s="44"/>
      <c r="F429" s="44"/>
      <c r="G429" s="44"/>
      <c r="H429" s="44"/>
      <c r="I429" s="99"/>
      <c r="J429" s="98"/>
      <c r="K429" s="98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49"/>
      <c r="Y429" s="111"/>
      <c r="Z429" s="111"/>
      <c r="AA429" s="112"/>
      <c r="AB429" s="111"/>
      <c r="AC429" s="111"/>
      <c r="AD429" s="112"/>
      <c r="AE429" s="113"/>
    </row>
    <row r="430" spans="1:31" x14ac:dyDescent="0.2">
      <c r="A430" s="44"/>
      <c r="B430" s="94"/>
      <c r="C430" s="46"/>
      <c r="D430" s="44"/>
      <c r="E430" s="44"/>
      <c r="F430" s="44"/>
      <c r="G430" s="44"/>
      <c r="H430" s="44"/>
      <c r="I430" s="99"/>
      <c r="J430" s="98"/>
      <c r="K430" s="98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49"/>
      <c r="Y430" s="111"/>
      <c r="Z430" s="111"/>
      <c r="AA430" s="112"/>
      <c r="AB430" s="111"/>
      <c r="AC430" s="111"/>
      <c r="AD430" s="112"/>
      <c r="AE430" s="113"/>
    </row>
    <row r="431" spans="1:31" x14ac:dyDescent="0.2">
      <c r="A431" s="44"/>
      <c r="B431" s="94"/>
      <c r="C431" s="46"/>
      <c r="D431" s="44"/>
      <c r="E431" s="44"/>
      <c r="F431" s="44"/>
      <c r="G431" s="44"/>
      <c r="H431" s="44"/>
      <c r="I431" s="99"/>
      <c r="J431" s="98"/>
      <c r="K431" s="98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49"/>
      <c r="Y431" s="111"/>
      <c r="Z431" s="111"/>
      <c r="AA431" s="112"/>
      <c r="AB431" s="111"/>
      <c r="AC431" s="111"/>
      <c r="AD431" s="112"/>
      <c r="AE431" s="113"/>
    </row>
    <row r="432" spans="1:31" x14ac:dyDescent="0.2">
      <c r="A432" s="44"/>
      <c r="B432" s="94"/>
      <c r="C432" s="46"/>
      <c r="D432" s="44"/>
      <c r="E432" s="44"/>
      <c r="F432" s="44"/>
      <c r="G432" s="44"/>
      <c r="H432" s="44"/>
      <c r="I432" s="99"/>
      <c r="J432" s="98"/>
      <c r="K432" s="98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49"/>
      <c r="Y432" s="111"/>
      <c r="Z432" s="111"/>
      <c r="AA432" s="112"/>
      <c r="AB432" s="111"/>
      <c r="AC432" s="111"/>
      <c r="AD432" s="112"/>
      <c r="AE432" s="113"/>
    </row>
    <row r="433" spans="1:31" x14ac:dyDescent="0.2">
      <c r="A433" s="44"/>
      <c r="B433" s="94"/>
      <c r="C433" s="46"/>
      <c r="D433" s="44"/>
      <c r="E433" s="44"/>
      <c r="F433" s="44"/>
      <c r="G433" s="44"/>
      <c r="H433" s="44"/>
      <c r="I433" s="99"/>
      <c r="J433" s="98"/>
      <c r="K433" s="98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49"/>
      <c r="Y433" s="111"/>
      <c r="Z433" s="111"/>
      <c r="AA433" s="112"/>
      <c r="AB433" s="111"/>
      <c r="AC433" s="111"/>
      <c r="AD433" s="112"/>
      <c r="AE433" s="113"/>
    </row>
    <row r="434" spans="1:31" x14ac:dyDescent="0.2">
      <c r="A434" s="44"/>
      <c r="B434" s="94"/>
      <c r="C434" s="46"/>
      <c r="D434" s="44"/>
      <c r="E434" s="44"/>
      <c r="F434" s="44"/>
      <c r="G434" s="44"/>
      <c r="H434" s="44"/>
      <c r="I434" s="99"/>
      <c r="J434" s="98"/>
      <c r="K434" s="98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49"/>
      <c r="Y434" s="111"/>
      <c r="Z434" s="111"/>
      <c r="AA434" s="112"/>
      <c r="AB434" s="111"/>
      <c r="AC434" s="111"/>
      <c r="AD434" s="112"/>
      <c r="AE434" s="113"/>
    </row>
    <row r="435" spans="1:31" x14ac:dyDescent="0.2">
      <c r="A435" s="44"/>
      <c r="B435" s="94"/>
      <c r="C435" s="46"/>
      <c r="D435" s="44"/>
      <c r="E435" s="44"/>
      <c r="F435" s="44"/>
      <c r="G435" s="44"/>
      <c r="H435" s="44"/>
      <c r="I435" s="99"/>
      <c r="J435" s="98"/>
      <c r="K435" s="98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49"/>
      <c r="Y435" s="111"/>
      <c r="Z435" s="111"/>
      <c r="AA435" s="112"/>
      <c r="AB435" s="111"/>
      <c r="AC435" s="111"/>
      <c r="AD435" s="112"/>
      <c r="AE435" s="113"/>
    </row>
    <row r="436" spans="1:31" x14ac:dyDescent="0.2">
      <c r="A436" s="44"/>
      <c r="B436" s="94"/>
      <c r="C436" s="46"/>
      <c r="D436" s="44"/>
      <c r="E436" s="44"/>
      <c r="F436" s="44"/>
      <c r="G436" s="44"/>
      <c r="H436" s="44"/>
      <c r="I436" s="99"/>
      <c r="J436" s="98"/>
      <c r="K436" s="98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49"/>
      <c r="Y436" s="111"/>
      <c r="Z436" s="111"/>
      <c r="AA436" s="112"/>
      <c r="AB436" s="111"/>
      <c r="AC436" s="111"/>
      <c r="AD436" s="112"/>
      <c r="AE436" s="113"/>
    </row>
    <row r="437" spans="1:31" x14ac:dyDescent="0.2">
      <c r="A437" s="44"/>
      <c r="B437" s="94"/>
      <c r="C437" s="46"/>
      <c r="D437" s="44"/>
      <c r="E437" s="44"/>
      <c r="F437" s="44"/>
      <c r="G437" s="44"/>
      <c r="H437" s="44"/>
      <c r="I437" s="99"/>
      <c r="J437" s="98"/>
      <c r="K437" s="98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49"/>
      <c r="Y437" s="111"/>
      <c r="Z437" s="111"/>
      <c r="AA437" s="112"/>
      <c r="AB437" s="111"/>
      <c r="AC437" s="111"/>
      <c r="AD437" s="112"/>
      <c r="AE437" s="113"/>
    </row>
    <row r="438" spans="1:31" x14ac:dyDescent="0.2">
      <c r="A438" s="44"/>
      <c r="B438" s="94"/>
      <c r="C438" s="46"/>
      <c r="D438" s="44"/>
      <c r="E438" s="44"/>
      <c r="F438" s="44"/>
      <c r="G438" s="44"/>
      <c r="H438" s="44"/>
      <c r="I438" s="99"/>
      <c r="J438" s="98"/>
      <c r="K438" s="98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49"/>
      <c r="Y438" s="111"/>
      <c r="Z438" s="111"/>
      <c r="AA438" s="112"/>
      <c r="AB438" s="111"/>
      <c r="AC438" s="111"/>
      <c r="AD438" s="112"/>
      <c r="AE438" s="113"/>
    </row>
    <row r="439" spans="1:31" x14ac:dyDescent="0.2">
      <c r="A439" s="44"/>
      <c r="B439" s="94"/>
      <c r="C439" s="46"/>
      <c r="D439" s="44"/>
      <c r="E439" s="44"/>
      <c r="F439" s="44"/>
      <c r="G439" s="44"/>
      <c r="H439" s="44"/>
      <c r="I439" s="99"/>
      <c r="J439" s="98"/>
      <c r="K439" s="98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49"/>
      <c r="Y439" s="111"/>
      <c r="Z439" s="111"/>
      <c r="AA439" s="112"/>
      <c r="AB439" s="111"/>
      <c r="AC439" s="111"/>
      <c r="AD439" s="112"/>
      <c r="AE439" s="113"/>
    </row>
    <row r="440" spans="1:31" x14ac:dyDescent="0.2">
      <c r="A440" s="44"/>
      <c r="B440" s="94"/>
      <c r="C440" s="46"/>
      <c r="D440" s="44"/>
      <c r="E440" s="44"/>
      <c r="F440" s="44"/>
      <c r="G440" s="44"/>
      <c r="H440" s="44"/>
      <c r="I440" s="99"/>
      <c r="J440" s="98"/>
      <c r="K440" s="98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49"/>
      <c r="Y440" s="111"/>
      <c r="Z440" s="111"/>
      <c r="AA440" s="112"/>
      <c r="AB440" s="111"/>
      <c r="AC440" s="111"/>
      <c r="AD440" s="112"/>
      <c r="AE440" s="113"/>
    </row>
    <row r="441" spans="1:31" x14ac:dyDescent="0.2">
      <c r="A441" s="44"/>
      <c r="B441" s="94"/>
      <c r="C441" s="46"/>
      <c r="D441" s="44"/>
      <c r="E441" s="44"/>
      <c r="F441" s="44"/>
      <c r="G441" s="44"/>
      <c r="H441" s="44"/>
      <c r="I441" s="99"/>
      <c r="J441" s="98"/>
      <c r="K441" s="98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49"/>
      <c r="Y441" s="111"/>
      <c r="Z441" s="111"/>
      <c r="AA441" s="112"/>
      <c r="AB441" s="111"/>
      <c r="AC441" s="111"/>
      <c r="AD441" s="112"/>
      <c r="AE441" s="113"/>
    </row>
    <row r="442" spans="1:31" x14ac:dyDescent="0.2">
      <c r="A442" s="44"/>
      <c r="B442" s="94"/>
      <c r="C442" s="46"/>
      <c r="D442" s="44"/>
      <c r="E442" s="44"/>
      <c r="F442" s="44"/>
      <c r="G442" s="44"/>
      <c r="H442" s="44"/>
      <c r="I442" s="99"/>
      <c r="J442" s="98"/>
      <c r="K442" s="98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49"/>
      <c r="Y442" s="111"/>
      <c r="Z442" s="111"/>
      <c r="AA442" s="112"/>
      <c r="AB442" s="111"/>
      <c r="AC442" s="111"/>
      <c r="AD442" s="112"/>
      <c r="AE442" s="113"/>
    </row>
    <row r="443" spans="1:31" x14ac:dyDescent="0.2">
      <c r="A443" s="44"/>
      <c r="B443" s="94"/>
      <c r="C443" s="46"/>
      <c r="D443" s="44"/>
      <c r="E443" s="44"/>
      <c r="F443" s="44"/>
      <c r="G443" s="44"/>
      <c r="H443" s="44"/>
      <c r="I443" s="99"/>
      <c r="J443" s="98"/>
      <c r="K443" s="98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49"/>
      <c r="Y443" s="111"/>
      <c r="Z443" s="111"/>
      <c r="AA443" s="112"/>
      <c r="AB443" s="111"/>
      <c r="AC443" s="111"/>
      <c r="AD443" s="112"/>
      <c r="AE443" s="113"/>
    </row>
    <row r="444" spans="1:31" x14ac:dyDescent="0.2">
      <c r="A444" s="44"/>
      <c r="B444" s="94"/>
      <c r="C444" s="46"/>
      <c r="D444" s="44"/>
      <c r="E444" s="44"/>
      <c r="F444" s="44"/>
      <c r="G444" s="44"/>
      <c r="H444" s="44"/>
      <c r="I444" s="99"/>
      <c r="J444" s="98"/>
      <c r="K444" s="98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49"/>
      <c r="Y444" s="111"/>
      <c r="Z444" s="111"/>
      <c r="AA444" s="112"/>
      <c r="AB444" s="111"/>
      <c r="AC444" s="111"/>
      <c r="AD444" s="112"/>
      <c r="AE444" s="113"/>
    </row>
    <row r="445" spans="1:31" x14ac:dyDescent="0.2">
      <c r="A445" s="44"/>
      <c r="B445" s="94"/>
      <c r="C445" s="46"/>
      <c r="D445" s="44"/>
      <c r="E445" s="44"/>
      <c r="F445" s="44"/>
      <c r="G445" s="44"/>
      <c r="H445" s="44"/>
      <c r="I445" s="99"/>
      <c r="J445" s="98"/>
      <c r="K445" s="98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49"/>
      <c r="Y445" s="111"/>
      <c r="Z445" s="111"/>
      <c r="AA445" s="112"/>
      <c r="AB445" s="111"/>
      <c r="AC445" s="111"/>
      <c r="AD445" s="112"/>
      <c r="AE445" s="113"/>
    </row>
    <row r="446" spans="1:31" x14ac:dyDescent="0.2">
      <c r="A446" s="44"/>
      <c r="B446" s="94"/>
      <c r="C446" s="46"/>
      <c r="D446" s="44"/>
      <c r="E446" s="44"/>
      <c r="F446" s="44"/>
      <c r="G446" s="44"/>
      <c r="H446" s="44"/>
      <c r="I446" s="99"/>
      <c r="J446" s="98"/>
      <c r="K446" s="98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49"/>
      <c r="Y446" s="111"/>
      <c r="Z446" s="111"/>
      <c r="AA446" s="112"/>
      <c r="AB446" s="111"/>
      <c r="AC446" s="111"/>
      <c r="AD446" s="112"/>
      <c r="AE446" s="113"/>
    </row>
    <row r="447" spans="1:31" x14ac:dyDescent="0.2">
      <c r="A447" s="44"/>
      <c r="B447" s="94"/>
      <c r="C447" s="46"/>
      <c r="D447" s="44"/>
      <c r="E447" s="44"/>
      <c r="F447" s="44"/>
      <c r="G447" s="44"/>
      <c r="H447" s="44"/>
      <c r="I447" s="99"/>
      <c r="J447" s="98"/>
      <c r="K447" s="98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49"/>
      <c r="Y447" s="111"/>
      <c r="Z447" s="111"/>
      <c r="AA447" s="112"/>
      <c r="AB447" s="111"/>
      <c r="AC447" s="111"/>
      <c r="AD447" s="112"/>
      <c r="AE447" s="113"/>
    </row>
    <row r="448" spans="1:31" x14ac:dyDescent="0.2">
      <c r="A448" s="44"/>
      <c r="B448" s="94"/>
      <c r="C448" s="46"/>
      <c r="D448" s="44"/>
      <c r="E448" s="44"/>
      <c r="F448" s="44"/>
      <c r="G448" s="44"/>
      <c r="H448" s="44"/>
      <c r="I448" s="99"/>
      <c r="J448" s="98"/>
      <c r="K448" s="98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49"/>
      <c r="Y448" s="111"/>
      <c r="Z448" s="111"/>
      <c r="AA448" s="112"/>
      <c r="AB448" s="111"/>
      <c r="AC448" s="111"/>
      <c r="AD448" s="112"/>
      <c r="AE448" s="113"/>
    </row>
    <row r="449" spans="1:31" x14ac:dyDescent="0.2">
      <c r="A449" s="44"/>
      <c r="B449" s="94"/>
      <c r="C449" s="46"/>
      <c r="D449" s="44"/>
      <c r="E449" s="44"/>
      <c r="F449" s="44"/>
      <c r="G449" s="44"/>
      <c r="H449" s="44"/>
      <c r="I449" s="99"/>
      <c r="J449" s="98"/>
      <c r="K449" s="98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49"/>
      <c r="Y449" s="111"/>
      <c r="Z449" s="111"/>
      <c r="AA449" s="112"/>
      <c r="AB449" s="111"/>
      <c r="AC449" s="111"/>
      <c r="AD449" s="112"/>
      <c r="AE449" s="113"/>
    </row>
    <row r="450" spans="1:31" x14ac:dyDescent="0.2">
      <c r="A450" s="44"/>
      <c r="B450" s="94"/>
      <c r="C450" s="46"/>
      <c r="D450" s="44"/>
      <c r="E450" s="44"/>
      <c r="F450" s="44"/>
      <c r="G450" s="44"/>
      <c r="H450" s="44"/>
      <c r="I450" s="99"/>
      <c r="J450" s="98"/>
      <c r="K450" s="98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49"/>
      <c r="Y450" s="111"/>
      <c r="Z450" s="111"/>
      <c r="AA450" s="112"/>
      <c r="AB450" s="111"/>
      <c r="AC450" s="111"/>
      <c r="AD450" s="112"/>
      <c r="AE450" s="113"/>
    </row>
    <row r="451" spans="1:31" x14ac:dyDescent="0.2">
      <c r="A451" s="44"/>
      <c r="B451" s="94"/>
      <c r="C451" s="46"/>
      <c r="D451" s="44"/>
      <c r="E451" s="44"/>
      <c r="F451" s="44"/>
      <c r="G451" s="44"/>
      <c r="H451" s="44"/>
      <c r="I451" s="99"/>
      <c r="J451" s="98"/>
      <c r="K451" s="98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49"/>
      <c r="Y451" s="111"/>
      <c r="Z451" s="111"/>
      <c r="AA451" s="112"/>
      <c r="AB451" s="111"/>
      <c r="AC451" s="111"/>
      <c r="AD451" s="112"/>
      <c r="AE451" s="113"/>
    </row>
    <row r="452" spans="1:31" x14ac:dyDescent="0.2">
      <c r="A452" s="44"/>
      <c r="B452" s="94"/>
      <c r="C452" s="46"/>
      <c r="D452" s="44"/>
      <c r="E452" s="44"/>
      <c r="F452" s="44"/>
      <c r="G452" s="44"/>
      <c r="H452" s="44"/>
      <c r="I452" s="99"/>
      <c r="J452" s="98"/>
      <c r="K452" s="98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49"/>
      <c r="Y452" s="111"/>
      <c r="Z452" s="111"/>
      <c r="AA452" s="112"/>
      <c r="AB452" s="111"/>
      <c r="AC452" s="111"/>
      <c r="AD452" s="112"/>
      <c r="AE452" s="113"/>
    </row>
    <row r="453" spans="1:31" x14ac:dyDescent="0.2">
      <c r="A453" s="44"/>
      <c r="B453" s="94"/>
      <c r="C453" s="46"/>
      <c r="D453" s="44"/>
      <c r="E453" s="44"/>
      <c r="F453" s="44"/>
      <c r="G453" s="44"/>
      <c r="H453" s="44"/>
      <c r="I453" s="99"/>
      <c r="J453" s="98"/>
      <c r="K453" s="98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49"/>
      <c r="Y453" s="111"/>
      <c r="Z453" s="111"/>
      <c r="AA453" s="112"/>
      <c r="AB453" s="111"/>
      <c r="AC453" s="111"/>
      <c r="AD453" s="112"/>
      <c r="AE453" s="113"/>
    </row>
    <row r="454" spans="1:31" x14ac:dyDescent="0.2">
      <c r="A454" s="44"/>
      <c r="B454" s="94"/>
      <c r="C454" s="46"/>
      <c r="D454" s="44"/>
      <c r="E454" s="44"/>
      <c r="F454" s="44"/>
      <c r="G454" s="44"/>
      <c r="H454" s="44"/>
      <c r="I454" s="99"/>
      <c r="J454" s="98"/>
      <c r="K454" s="98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49"/>
      <c r="Y454" s="111"/>
      <c r="Z454" s="111"/>
      <c r="AA454" s="112"/>
      <c r="AB454" s="111"/>
      <c r="AC454" s="111"/>
      <c r="AD454" s="112"/>
      <c r="AE454" s="113"/>
    </row>
    <row r="455" spans="1:31" x14ac:dyDescent="0.2">
      <c r="A455" s="44"/>
      <c r="B455" s="94"/>
      <c r="C455" s="46"/>
      <c r="D455" s="44"/>
      <c r="E455" s="44"/>
      <c r="F455" s="44"/>
      <c r="G455" s="44"/>
      <c r="H455" s="44"/>
      <c r="I455" s="99"/>
      <c r="J455" s="98"/>
      <c r="K455" s="98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49"/>
      <c r="Y455" s="111"/>
      <c r="Z455" s="111"/>
      <c r="AA455" s="112"/>
      <c r="AB455" s="111"/>
      <c r="AC455" s="111"/>
      <c r="AD455" s="112"/>
      <c r="AE455" s="113"/>
    </row>
    <row r="456" spans="1:31" x14ac:dyDescent="0.2">
      <c r="A456" s="44"/>
      <c r="B456" s="94"/>
      <c r="C456" s="46"/>
      <c r="D456" s="44"/>
      <c r="E456" s="44"/>
      <c r="F456" s="44"/>
      <c r="G456" s="44"/>
      <c r="H456" s="44"/>
      <c r="I456" s="99"/>
      <c r="J456" s="98"/>
      <c r="K456" s="98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49"/>
      <c r="Y456" s="111"/>
      <c r="Z456" s="111"/>
      <c r="AA456" s="112"/>
      <c r="AB456" s="111"/>
      <c r="AC456" s="111"/>
      <c r="AD456" s="112"/>
      <c r="AE456" s="113"/>
    </row>
    <row r="457" spans="1:31" x14ac:dyDescent="0.2">
      <c r="A457" s="44"/>
      <c r="B457" s="94"/>
      <c r="C457" s="46"/>
      <c r="D457" s="44"/>
      <c r="E457" s="44"/>
      <c r="F457" s="44"/>
      <c r="G457" s="44"/>
      <c r="H457" s="44"/>
      <c r="I457" s="99"/>
      <c r="J457" s="98"/>
      <c r="K457" s="98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49"/>
      <c r="Y457" s="111"/>
      <c r="Z457" s="111"/>
      <c r="AA457" s="112"/>
      <c r="AB457" s="111"/>
      <c r="AC457" s="111"/>
      <c r="AD457" s="112"/>
      <c r="AE457" s="113"/>
    </row>
    <row r="458" spans="1:31" x14ac:dyDescent="0.2">
      <c r="A458" s="44"/>
      <c r="B458" s="94"/>
      <c r="C458" s="46"/>
      <c r="D458" s="44"/>
      <c r="E458" s="44"/>
      <c r="F458" s="44"/>
      <c r="G458" s="44"/>
      <c r="H458" s="44"/>
      <c r="I458" s="99"/>
      <c r="J458" s="98"/>
      <c r="K458" s="98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49"/>
      <c r="Y458" s="111"/>
      <c r="Z458" s="111"/>
      <c r="AA458" s="112"/>
      <c r="AB458" s="111"/>
      <c r="AC458" s="111"/>
      <c r="AD458" s="112"/>
      <c r="AE458" s="113"/>
    </row>
    <row r="459" spans="1:31" x14ac:dyDescent="0.2">
      <c r="A459" s="44"/>
      <c r="I459" s="100"/>
      <c r="J459" s="101"/>
      <c r="K459" s="102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03"/>
      <c r="Y459" s="111"/>
      <c r="Z459" s="111"/>
      <c r="AA459" s="112"/>
      <c r="AB459" s="111"/>
      <c r="AC459" s="111"/>
      <c r="AD459" s="112"/>
      <c r="AE459" s="113"/>
    </row>
    <row r="460" spans="1:31" x14ac:dyDescent="0.2">
      <c r="A460" s="44"/>
      <c r="I460" s="100"/>
      <c r="J460" s="101"/>
      <c r="K460" s="102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03"/>
      <c r="Y460" s="111"/>
      <c r="Z460" s="111"/>
      <c r="AA460" s="112"/>
      <c r="AB460" s="111"/>
      <c r="AC460" s="111"/>
      <c r="AD460" s="112"/>
      <c r="AE460" s="113"/>
    </row>
    <row r="461" spans="1:31" x14ac:dyDescent="0.2">
      <c r="A461" s="44"/>
      <c r="I461" s="100"/>
      <c r="J461" s="101"/>
      <c r="K461" s="102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03"/>
      <c r="Y461" s="111"/>
      <c r="Z461" s="111"/>
      <c r="AA461" s="112"/>
      <c r="AB461" s="111"/>
      <c r="AC461" s="111"/>
      <c r="AD461" s="112"/>
      <c r="AE461" s="113"/>
    </row>
    <row r="462" spans="1:31" x14ac:dyDescent="0.2">
      <c r="A462" s="44"/>
      <c r="I462" s="100"/>
      <c r="J462" s="101"/>
      <c r="K462" s="102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03"/>
      <c r="Y462" s="111"/>
      <c r="Z462" s="111"/>
      <c r="AA462" s="112"/>
      <c r="AB462" s="111"/>
      <c r="AC462" s="111"/>
      <c r="AD462" s="112"/>
      <c r="AE462" s="113"/>
    </row>
    <row r="463" spans="1:31" x14ac:dyDescent="0.2">
      <c r="A463" s="44"/>
      <c r="I463" s="100"/>
      <c r="J463" s="101"/>
      <c r="K463" s="102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03"/>
      <c r="Y463" s="111"/>
      <c r="Z463" s="111"/>
      <c r="AA463" s="112"/>
      <c r="AB463" s="111"/>
      <c r="AC463" s="111"/>
      <c r="AD463" s="112"/>
      <c r="AE463" s="113"/>
    </row>
    <row r="464" spans="1:31" x14ac:dyDescent="0.2">
      <c r="A464" s="44"/>
      <c r="I464" s="100"/>
      <c r="J464" s="101"/>
      <c r="K464" s="102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03"/>
      <c r="Y464" s="111"/>
      <c r="Z464" s="111"/>
      <c r="AA464" s="112"/>
      <c r="AB464" s="111"/>
      <c r="AC464" s="111"/>
      <c r="AD464" s="112"/>
      <c r="AE464" s="113"/>
    </row>
    <row r="465" spans="1:31" x14ac:dyDescent="0.2">
      <c r="A465" s="44"/>
      <c r="I465" s="100"/>
      <c r="J465" s="101"/>
      <c r="K465" s="102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03"/>
      <c r="Y465" s="111"/>
      <c r="Z465" s="111"/>
      <c r="AA465" s="112"/>
      <c r="AB465" s="111"/>
      <c r="AC465" s="111"/>
      <c r="AD465" s="112"/>
      <c r="AE465" s="113"/>
    </row>
    <row r="466" spans="1:31" x14ac:dyDescent="0.2">
      <c r="A466" s="44"/>
      <c r="I466" s="100"/>
      <c r="J466" s="101"/>
      <c r="K466" s="102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03"/>
      <c r="Y466" s="111"/>
      <c r="Z466" s="111"/>
      <c r="AA466" s="112"/>
      <c r="AB466" s="111"/>
      <c r="AC466" s="111"/>
      <c r="AD466" s="112"/>
      <c r="AE466" s="113"/>
    </row>
    <row r="467" spans="1:31" x14ac:dyDescent="0.2">
      <c r="A467" s="44"/>
      <c r="I467" s="100"/>
      <c r="J467" s="101"/>
      <c r="K467" s="102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03"/>
      <c r="Y467" s="111"/>
      <c r="Z467" s="111"/>
      <c r="AA467" s="112"/>
      <c r="AB467" s="111"/>
      <c r="AC467" s="111"/>
      <c r="AD467" s="112"/>
      <c r="AE467" s="113"/>
    </row>
    <row r="468" spans="1:31" x14ac:dyDescent="0.2">
      <c r="A468" s="44"/>
      <c r="I468" s="100"/>
      <c r="J468" s="101"/>
      <c r="K468" s="102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03"/>
      <c r="Y468" s="111"/>
      <c r="Z468" s="111"/>
      <c r="AA468" s="112"/>
      <c r="AB468" s="111"/>
      <c r="AC468" s="111"/>
      <c r="AD468" s="112"/>
      <c r="AE468" s="113"/>
    </row>
    <row r="469" spans="1:31" x14ac:dyDescent="0.2">
      <c r="A469" s="44"/>
      <c r="I469" s="100"/>
      <c r="J469" s="101"/>
      <c r="K469" s="102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03"/>
      <c r="Y469" s="111"/>
      <c r="Z469" s="111"/>
      <c r="AA469" s="112"/>
      <c r="AB469" s="111"/>
      <c r="AC469" s="111"/>
      <c r="AD469" s="112"/>
      <c r="AE469" s="113"/>
    </row>
    <row r="470" spans="1:31" x14ac:dyDescent="0.2">
      <c r="A470" s="44"/>
      <c r="I470" s="100"/>
      <c r="J470" s="101"/>
      <c r="K470" s="102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03"/>
      <c r="Y470" s="111"/>
      <c r="Z470" s="111"/>
      <c r="AA470" s="112"/>
      <c r="AB470" s="111"/>
      <c r="AC470" s="111"/>
      <c r="AD470" s="112"/>
      <c r="AE470" s="113"/>
    </row>
    <row r="471" spans="1:31" x14ac:dyDescent="0.2">
      <c r="A471" s="44"/>
      <c r="I471" s="100"/>
      <c r="J471" s="101"/>
      <c r="K471" s="102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03"/>
      <c r="Y471" s="111"/>
      <c r="Z471" s="111"/>
      <c r="AA471" s="112"/>
      <c r="AB471" s="111"/>
      <c r="AC471" s="111"/>
      <c r="AD471" s="112"/>
      <c r="AE471" s="113"/>
    </row>
    <row r="472" spans="1:31" x14ac:dyDescent="0.2">
      <c r="A472" s="44"/>
      <c r="I472" s="100"/>
      <c r="J472" s="101"/>
      <c r="K472" s="102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03"/>
      <c r="Y472" s="111"/>
      <c r="Z472" s="111"/>
      <c r="AA472" s="112"/>
      <c r="AB472" s="111"/>
      <c r="AC472" s="111"/>
      <c r="AD472" s="112"/>
      <c r="AE472" s="113"/>
    </row>
    <row r="473" spans="1:31" x14ac:dyDescent="0.2">
      <c r="A473" s="44"/>
      <c r="I473" s="100"/>
      <c r="J473" s="101"/>
      <c r="K473" s="102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03"/>
      <c r="Y473" s="111"/>
      <c r="Z473" s="111"/>
      <c r="AA473" s="112"/>
      <c r="AB473" s="111"/>
      <c r="AC473" s="111"/>
      <c r="AD473" s="112"/>
      <c r="AE473" s="113"/>
    </row>
    <row r="474" spans="1:31" x14ac:dyDescent="0.2">
      <c r="A474" s="44"/>
      <c r="I474" s="100"/>
      <c r="J474" s="101"/>
      <c r="K474" s="102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03"/>
      <c r="Y474" s="111"/>
      <c r="Z474" s="111"/>
      <c r="AA474" s="112"/>
      <c r="AB474" s="111"/>
      <c r="AC474" s="111"/>
      <c r="AD474" s="112"/>
      <c r="AE474" s="113"/>
    </row>
    <row r="475" spans="1:31" x14ac:dyDescent="0.2">
      <c r="A475" s="44"/>
      <c r="I475" s="100"/>
      <c r="J475" s="101"/>
      <c r="K475" s="102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03"/>
      <c r="Y475" s="111"/>
      <c r="Z475" s="111"/>
      <c r="AA475" s="112"/>
      <c r="AB475" s="111"/>
      <c r="AC475" s="111"/>
      <c r="AD475" s="112"/>
      <c r="AE475" s="113"/>
    </row>
    <row r="476" spans="1:31" x14ac:dyDescent="0.2">
      <c r="A476" s="44"/>
      <c r="I476" s="100"/>
      <c r="J476" s="101"/>
      <c r="K476" s="102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03"/>
      <c r="Y476" s="111"/>
      <c r="Z476" s="111"/>
      <c r="AA476" s="112"/>
      <c r="AB476" s="111"/>
      <c r="AC476" s="111"/>
      <c r="AD476" s="112"/>
      <c r="AE476" s="113"/>
    </row>
    <row r="477" spans="1:31" x14ac:dyDescent="0.2">
      <c r="A477" s="44"/>
      <c r="I477" s="100"/>
      <c r="J477" s="101"/>
      <c r="K477" s="102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03"/>
      <c r="Y477" s="111"/>
      <c r="Z477" s="111"/>
      <c r="AA477" s="112"/>
      <c r="AB477" s="111"/>
      <c r="AC477" s="111"/>
      <c r="AD477" s="112"/>
      <c r="AE477" s="113"/>
    </row>
    <row r="478" spans="1:31" x14ac:dyDescent="0.2">
      <c r="A478" s="44"/>
      <c r="I478" s="100"/>
      <c r="J478" s="101"/>
      <c r="K478" s="102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03"/>
      <c r="Y478" s="111"/>
      <c r="Z478" s="111"/>
      <c r="AA478" s="112"/>
      <c r="AB478" s="111"/>
      <c r="AC478" s="111"/>
      <c r="AD478" s="112"/>
      <c r="AE478" s="113"/>
    </row>
    <row r="479" spans="1:31" x14ac:dyDescent="0.2">
      <c r="A479" s="44"/>
      <c r="I479" s="100"/>
      <c r="J479" s="101"/>
      <c r="K479" s="102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03"/>
      <c r="Y479" s="111"/>
      <c r="Z479" s="111"/>
      <c r="AA479" s="112"/>
      <c r="AB479" s="111"/>
      <c r="AC479" s="111"/>
      <c r="AD479" s="112"/>
      <c r="AE479" s="113"/>
    </row>
    <row r="480" spans="1:31" x14ac:dyDescent="0.2">
      <c r="A480" s="44"/>
      <c r="I480" s="100"/>
      <c r="J480" s="101"/>
      <c r="K480" s="102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03"/>
      <c r="Y480" s="111"/>
      <c r="Z480" s="111"/>
      <c r="AA480" s="112"/>
      <c r="AB480" s="111"/>
      <c r="AC480" s="111"/>
      <c r="AD480" s="112"/>
      <c r="AE480" s="113"/>
    </row>
    <row r="481" spans="1:31" x14ac:dyDescent="0.2">
      <c r="A481" s="44"/>
      <c r="I481" s="100"/>
      <c r="J481" s="101"/>
      <c r="K481" s="102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03"/>
      <c r="Y481" s="111"/>
      <c r="Z481" s="111"/>
      <c r="AA481" s="112"/>
      <c r="AB481" s="111"/>
      <c r="AC481" s="111"/>
      <c r="AD481" s="112"/>
      <c r="AE481" s="113"/>
    </row>
    <row r="482" spans="1:31" x14ac:dyDescent="0.2">
      <c r="A482" s="44"/>
      <c r="I482" s="100"/>
      <c r="J482" s="101"/>
      <c r="K482" s="102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03"/>
      <c r="Y482" s="111"/>
      <c r="Z482" s="111"/>
      <c r="AA482" s="112"/>
      <c r="AB482" s="111"/>
      <c r="AC482" s="111"/>
      <c r="AD482" s="112"/>
      <c r="AE482" s="113"/>
    </row>
    <row r="483" spans="1:31" x14ac:dyDescent="0.2">
      <c r="A483" s="44"/>
      <c r="I483" s="100"/>
      <c r="J483" s="101"/>
      <c r="K483" s="102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03"/>
      <c r="Y483" s="111"/>
      <c r="Z483" s="111"/>
      <c r="AA483" s="112"/>
      <c r="AB483" s="111"/>
      <c r="AC483" s="111"/>
      <c r="AD483" s="112"/>
      <c r="AE483" s="113"/>
    </row>
    <row r="484" spans="1:31" x14ac:dyDescent="0.2">
      <c r="A484" s="44"/>
      <c r="I484" s="100"/>
      <c r="J484" s="101"/>
      <c r="K484" s="102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03"/>
      <c r="Y484" s="111"/>
      <c r="Z484" s="111"/>
      <c r="AA484" s="112"/>
      <c r="AB484" s="111"/>
      <c r="AC484" s="111"/>
      <c r="AD484" s="112"/>
      <c r="AE484" s="113"/>
    </row>
    <row r="485" spans="1:31" x14ac:dyDescent="0.2">
      <c r="A485" s="44"/>
      <c r="I485" s="100"/>
      <c r="J485" s="101"/>
      <c r="K485" s="102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03"/>
      <c r="Y485" s="111"/>
      <c r="Z485" s="111"/>
      <c r="AA485" s="112"/>
      <c r="AB485" s="111"/>
      <c r="AC485" s="111"/>
      <c r="AD485" s="112"/>
      <c r="AE485" s="113"/>
    </row>
    <row r="486" spans="1:31" x14ac:dyDescent="0.2">
      <c r="I486" s="100"/>
      <c r="J486" s="101"/>
      <c r="K486" s="102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03"/>
      <c r="Y486" s="111"/>
      <c r="Z486" s="111"/>
      <c r="AA486" s="112"/>
      <c r="AB486" s="111"/>
      <c r="AC486" s="111"/>
      <c r="AD486" s="112"/>
      <c r="AE486" s="113"/>
    </row>
    <row r="487" spans="1:31" x14ac:dyDescent="0.2">
      <c r="I487" s="100"/>
      <c r="J487" s="101"/>
      <c r="K487" s="102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03"/>
      <c r="Y487" s="111"/>
      <c r="Z487" s="111"/>
      <c r="AA487" s="112"/>
      <c r="AB487" s="111"/>
      <c r="AC487" s="111"/>
      <c r="AD487" s="112"/>
      <c r="AE487" s="113"/>
    </row>
    <row r="488" spans="1:31" x14ac:dyDescent="0.2">
      <c r="I488" s="100"/>
      <c r="J488" s="101"/>
      <c r="K488" s="102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03"/>
      <c r="Y488" s="111"/>
      <c r="Z488" s="111"/>
      <c r="AA488" s="112"/>
      <c r="AB488" s="111"/>
      <c r="AC488" s="111"/>
      <c r="AD488" s="112"/>
      <c r="AE488" s="113"/>
    </row>
    <row r="489" spans="1:31" x14ac:dyDescent="0.2">
      <c r="I489" s="100"/>
      <c r="J489" s="101"/>
      <c r="K489" s="102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03"/>
      <c r="Y489" s="111"/>
      <c r="Z489" s="111"/>
      <c r="AA489" s="112"/>
      <c r="AB489" s="111"/>
      <c r="AC489" s="111"/>
      <c r="AD489" s="112"/>
      <c r="AE489" s="113"/>
    </row>
    <row r="490" spans="1:31" x14ac:dyDescent="0.2">
      <c r="I490" s="100"/>
      <c r="J490" s="101"/>
      <c r="K490" s="102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03"/>
      <c r="Y490" s="111"/>
      <c r="Z490" s="111"/>
      <c r="AA490" s="112"/>
      <c r="AB490" s="111"/>
      <c r="AC490" s="111"/>
      <c r="AD490" s="112"/>
      <c r="AE490" s="113"/>
    </row>
    <row r="491" spans="1:31" x14ac:dyDescent="0.2">
      <c r="I491" s="100"/>
      <c r="J491" s="101"/>
      <c r="K491" s="102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03"/>
      <c r="Y491" s="111"/>
      <c r="Z491" s="111"/>
      <c r="AA491" s="112"/>
      <c r="AB491" s="111"/>
      <c r="AC491" s="111"/>
      <c r="AD491" s="112"/>
      <c r="AE491" s="113"/>
    </row>
    <row r="492" spans="1:31" x14ac:dyDescent="0.2">
      <c r="I492" s="100"/>
      <c r="J492" s="101"/>
      <c r="K492" s="102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03"/>
      <c r="Y492" s="111"/>
      <c r="Z492" s="111"/>
      <c r="AA492" s="112"/>
      <c r="AB492" s="111"/>
      <c r="AC492" s="111"/>
      <c r="AD492" s="112"/>
      <c r="AE492" s="113"/>
    </row>
    <row r="493" spans="1:31" x14ac:dyDescent="0.2">
      <c r="I493" s="100"/>
      <c r="J493" s="101"/>
      <c r="K493" s="102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03"/>
      <c r="Y493" s="111"/>
      <c r="Z493" s="111"/>
      <c r="AA493" s="112"/>
      <c r="AB493" s="111"/>
      <c r="AC493" s="111"/>
      <c r="AD493" s="112"/>
      <c r="AE493" s="113"/>
    </row>
    <row r="494" spans="1:31" x14ac:dyDescent="0.2">
      <c r="I494" s="100"/>
      <c r="J494" s="101"/>
      <c r="K494" s="102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03"/>
      <c r="Y494" s="111"/>
      <c r="Z494" s="111"/>
      <c r="AA494" s="112"/>
      <c r="AB494" s="111"/>
      <c r="AC494" s="111"/>
      <c r="AD494" s="112"/>
      <c r="AE494" s="113"/>
    </row>
    <row r="495" spans="1:31" x14ac:dyDescent="0.2">
      <c r="I495" s="100"/>
      <c r="J495" s="101"/>
      <c r="K495" s="102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03"/>
      <c r="Y495" s="111"/>
      <c r="Z495" s="111"/>
      <c r="AA495" s="112"/>
      <c r="AB495" s="111"/>
      <c r="AC495" s="111"/>
      <c r="AD495" s="112"/>
      <c r="AE495" s="113"/>
    </row>
    <row r="496" spans="1:31" x14ac:dyDescent="0.2">
      <c r="I496" s="100"/>
      <c r="J496" s="101"/>
      <c r="K496" s="102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03"/>
      <c r="Y496" s="111"/>
      <c r="Z496" s="111"/>
      <c r="AA496" s="112"/>
      <c r="AB496" s="111"/>
      <c r="AC496" s="111"/>
      <c r="AD496" s="112"/>
      <c r="AE496" s="113"/>
    </row>
    <row r="497" spans="9:31" x14ac:dyDescent="0.2">
      <c r="I497" s="100"/>
      <c r="J497" s="101"/>
      <c r="K497" s="102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03"/>
      <c r="Y497" s="111"/>
      <c r="Z497" s="111"/>
      <c r="AA497" s="112"/>
      <c r="AB497" s="111"/>
      <c r="AC497" s="111"/>
      <c r="AD497" s="112"/>
      <c r="AE497" s="113"/>
    </row>
    <row r="498" spans="9:31" x14ac:dyDescent="0.2">
      <c r="I498" s="100"/>
      <c r="J498" s="101"/>
      <c r="K498" s="102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03"/>
      <c r="Y498" s="111"/>
      <c r="Z498" s="111"/>
      <c r="AA498" s="112"/>
      <c r="AB498" s="111"/>
      <c r="AC498" s="111"/>
      <c r="AD498" s="112"/>
      <c r="AE498" s="113"/>
    </row>
    <row r="499" spans="9:31" x14ac:dyDescent="0.2">
      <c r="I499" s="100"/>
      <c r="J499" s="101"/>
      <c r="K499" s="102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03"/>
      <c r="Y499" s="111"/>
      <c r="Z499" s="111"/>
      <c r="AA499" s="112"/>
      <c r="AB499" s="111"/>
      <c r="AC499" s="111"/>
      <c r="AD499" s="112"/>
      <c r="AE499" s="113"/>
    </row>
    <row r="500" spans="9:31" x14ac:dyDescent="0.2">
      <c r="I500" s="100"/>
      <c r="J500" s="101"/>
      <c r="K500" s="102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03"/>
      <c r="Y500" s="111"/>
      <c r="Z500" s="111"/>
      <c r="AA500" s="112"/>
      <c r="AB500" s="111"/>
      <c r="AC500" s="111"/>
      <c r="AD500" s="112"/>
      <c r="AE500" s="113"/>
    </row>
    <row r="501" spans="9:31" x14ac:dyDescent="0.2">
      <c r="I501" s="100"/>
      <c r="J501" s="101"/>
      <c r="K501" s="102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03"/>
      <c r="Y501" s="111"/>
      <c r="Z501" s="111"/>
      <c r="AA501" s="112"/>
      <c r="AB501" s="111"/>
      <c r="AC501" s="111"/>
      <c r="AD501" s="112"/>
      <c r="AE501" s="113"/>
    </row>
    <row r="502" spans="9:31" x14ac:dyDescent="0.2">
      <c r="I502" s="100"/>
      <c r="J502" s="101"/>
      <c r="K502" s="102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03"/>
      <c r="Y502" s="111"/>
      <c r="Z502" s="111"/>
      <c r="AA502" s="112"/>
      <c r="AB502" s="111"/>
      <c r="AC502" s="111"/>
      <c r="AD502" s="112"/>
      <c r="AE502" s="113"/>
    </row>
    <row r="503" spans="9:31" x14ac:dyDescent="0.2">
      <c r="I503" s="100"/>
      <c r="J503" s="101"/>
      <c r="K503" s="102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03"/>
      <c r="Y503" s="111"/>
      <c r="Z503" s="111"/>
      <c r="AA503" s="112"/>
      <c r="AB503" s="111"/>
      <c r="AC503" s="111"/>
      <c r="AD503" s="112"/>
      <c r="AE503" s="113"/>
    </row>
    <row r="504" spans="9:31" x14ac:dyDescent="0.2">
      <c r="I504" s="100"/>
      <c r="J504" s="101"/>
      <c r="K504" s="102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03"/>
      <c r="Y504" s="111"/>
      <c r="Z504" s="111"/>
      <c r="AA504" s="112"/>
      <c r="AB504" s="111"/>
      <c r="AC504" s="111"/>
      <c r="AD504" s="112"/>
      <c r="AE504" s="113"/>
    </row>
    <row r="505" spans="9:31" x14ac:dyDescent="0.2">
      <c r="I505" s="100"/>
      <c r="J505" s="101"/>
      <c r="K505" s="102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03"/>
      <c r="Y505" s="111"/>
      <c r="Z505" s="111"/>
      <c r="AA505" s="112"/>
      <c r="AB505" s="111"/>
      <c r="AC505" s="111"/>
      <c r="AD505" s="112"/>
      <c r="AE505" s="113"/>
    </row>
    <row r="506" spans="9:31" x14ac:dyDescent="0.2">
      <c r="I506" s="100"/>
      <c r="J506" s="101"/>
      <c r="K506" s="102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03"/>
      <c r="Y506" s="111"/>
      <c r="Z506" s="111"/>
      <c r="AA506" s="112"/>
      <c r="AB506" s="111"/>
      <c r="AC506" s="111"/>
      <c r="AD506" s="112"/>
      <c r="AE506" s="113"/>
    </row>
    <row r="507" spans="9:31" x14ac:dyDescent="0.2">
      <c r="I507" s="100"/>
      <c r="J507" s="101"/>
      <c r="K507" s="102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03"/>
      <c r="Y507" s="111"/>
      <c r="Z507" s="111"/>
      <c r="AA507" s="112"/>
      <c r="AB507" s="111"/>
      <c r="AC507" s="111"/>
      <c r="AD507" s="112"/>
      <c r="AE507" s="113"/>
    </row>
    <row r="508" spans="9:31" x14ac:dyDescent="0.2">
      <c r="I508" s="100"/>
      <c r="J508" s="101"/>
      <c r="K508" s="102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03"/>
      <c r="Y508" s="111"/>
      <c r="Z508" s="111"/>
      <c r="AA508" s="112"/>
      <c r="AB508" s="111"/>
      <c r="AC508" s="111"/>
      <c r="AD508" s="112"/>
      <c r="AE508" s="113"/>
    </row>
    <row r="509" spans="9:31" x14ac:dyDescent="0.2">
      <c r="I509" s="100"/>
      <c r="J509" s="101"/>
      <c r="K509" s="102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03"/>
      <c r="Y509" s="111"/>
      <c r="Z509" s="111"/>
      <c r="AA509" s="112"/>
      <c r="AB509" s="111"/>
      <c r="AC509" s="111"/>
      <c r="AD509" s="112"/>
      <c r="AE509" s="113"/>
    </row>
    <row r="510" spans="9:31" x14ac:dyDescent="0.2">
      <c r="I510" s="100"/>
      <c r="J510" s="101"/>
      <c r="K510" s="102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03"/>
      <c r="Y510" s="111"/>
      <c r="Z510" s="111"/>
      <c r="AA510" s="112"/>
      <c r="AB510" s="111"/>
      <c r="AC510" s="111"/>
      <c r="AD510" s="112"/>
      <c r="AE510" s="113"/>
    </row>
    <row r="511" spans="9:31" x14ac:dyDescent="0.2">
      <c r="I511" s="100"/>
      <c r="J511" s="101"/>
      <c r="K511" s="102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03"/>
      <c r="Y511" s="111"/>
      <c r="Z511" s="111"/>
      <c r="AA511" s="112"/>
      <c r="AB511" s="111"/>
      <c r="AC511" s="111"/>
      <c r="AD511" s="112"/>
      <c r="AE511" s="113"/>
    </row>
    <row r="512" spans="9:31" x14ac:dyDescent="0.2">
      <c r="I512" s="100"/>
      <c r="J512" s="101"/>
      <c r="K512" s="102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03"/>
      <c r="Y512" s="111"/>
      <c r="Z512" s="111"/>
      <c r="AA512" s="112"/>
      <c r="AB512" s="111"/>
      <c r="AC512" s="111"/>
      <c r="AD512" s="112"/>
      <c r="AE512" s="113"/>
    </row>
    <row r="513" spans="9:31" x14ac:dyDescent="0.2">
      <c r="I513" s="100"/>
      <c r="J513" s="101"/>
      <c r="K513" s="102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03"/>
      <c r="Y513" s="111"/>
      <c r="Z513" s="111"/>
      <c r="AA513" s="112"/>
      <c r="AB513" s="111"/>
      <c r="AC513" s="111"/>
      <c r="AD513" s="112"/>
      <c r="AE513" s="113"/>
    </row>
    <row r="514" spans="9:31" x14ac:dyDescent="0.2">
      <c r="I514" s="100"/>
      <c r="J514" s="101"/>
      <c r="K514" s="102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03"/>
      <c r="Y514" s="111"/>
      <c r="Z514" s="111"/>
      <c r="AA514" s="112"/>
      <c r="AB514" s="111"/>
      <c r="AC514" s="111"/>
      <c r="AD514" s="112"/>
      <c r="AE514" s="113"/>
    </row>
    <row r="515" spans="9:31" x14ac:dyDescent="0.2">
      <c r="I515" s="100"/>
      <c r="J515" s="101"/>
      <c r="K515" s="102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03"/>
      <c r="Y515" s="111"/>
      <c r="Z515" s="111"/>
      <c r="AA515" s="112"/>
      <c r="AB515" s="111"/>
      <c r="AC515" s="111"/>
      <c r="AD515" s="112"/>
      <c r="AE515" s="113"/>
    </row>
    <row r="516" spans="9:31" x14ac:dyDescent="0.2">
      <c r="I516" s="100"/>
      <c r="J516" s="101"/>
      <c r="K516" s="102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03"/>
      <c r="Y516" s="111"/>
      <c r="Z516" s="111"/>
      <c r="AA516" s="112"/>
      <c r="AB516" s="111"/>
      <c r="AC516" s="111"/>
      <c r="AD516" s="112"/>
      <c r="AE516" s="113"/>
    </row>
    <row r="517" spans="9:31" x14ac:dyDescent="0.2">
      <c r="I517" s="100"/>
      <c r="J517" s="101"/>
      <c r="K517" s="102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03"/>
      <c r="Y517" s="111"/>
      <c r="Z517" s="111"/>
      <c r="AA517" s="112"/>
      <c r="AB517" s="111"/>
      <c r="AC517" s="111"/>
      <c r="AD517" s="112"/>
      <c r="AE517" s="113"/>
    </row>
    <row r="518" spans="9:31" x14ac:dyDescent="0.2">
      <c r="I518" s="100"/>
      <c r="J518" s="101"/>
      <c r="K518" s="102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03"/>
      <c r="Y518" s="111"/>
      <c r="Z518" s="111"/>
      <c r="AA518" s="112"/>
      <c r="AB518" s="111"/>
      <c r="AC518" s="111"/>
      <c r="AD518" s="112"/>
      <c r="AE518" s="113"/>
    </row>
    <row r="519" spans="9:31" x14ac:dyDescent="0.2">
      <c r="I519" s="100"/>
      <c r="J519" s="101"/>
      <c r="K519" s="102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03"/>
      <c r="Y519" s="111"/>
      <c r="Z519" s="111"/>
      <c r="AA519" s="112"/>
      <c r="AB519" s="111"/>
      <c r="AC519" s="111"/>
      <c r="AD519" s="112"/>
      <c r="AE519" s="113"/>
    </row>
    <row r="520" spans="9:31" x14ac:dyDescent="0.2">
      <c r="I520" s="100"/>
      <c r="J520" s="101"/>
      <c r="K520" s="102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03"/>
      <c r="Y520" s="111"/>
      <c r="Z520" s="111"/>
      <c r="AA520" s="112"/>
      <c r="AB520" s="111"/>
      <c r="AC520" s="111"/>
      <c r="AD520" s="112"/>
      <c r="AE520" s="113"/>
    </row>
    <row r="521" spans="9:31" x14ac:dyDescent="0.2">
      <c r="I521" s="100"/>
      <c r="J521" s="101"/>
      <c r="K521" s="102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03"/>
      <c r="Y521" s="111"/>
      <c r="Z521" s="111"/>
      <c r="AA521" s="112"/>
      <c r="AB521" s="111"/>
      <c r="AC521" s="111"/>
      <c r="AD521" s="112"/>
      <c r="AE521" s="113"/>
    </row>
    <row r="522" spans="9:31" x14ac:dyDescent="0.2">
      <c r="I522" s="100"/>
      <c r="J522" s="101"/>
      <c r="K522" s="102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03"/>
      <c r="Y522" s="111"/>
      <c r="Z522" s="111"/>
      <c r="AA522" s="112"/>
      <c r="AB522" s="111"/>
      <c r="AC522" s="111"/>
      <c r="AD522" s="112"/>
      <c r="AE522" s="113"/>
    </row>
    <row r="523" spans="9:31" x14ac:dyDescent="0.2">
      <c r="I523" s="100"/>
      <c r="J523" s="101"/>
      <c r="K523" s="102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03"/>
      <c r="Y523" s="111"/>
      <c r="Z523" s="111"/>
      <c r="AA523" s="112"/>
      <c r="AB523" s="111"/>
      <c r="AC523" s="111"/>
      <c r="AD523" s="112"/>
      <c r="AE523" s="113"/>
    </row>
    <row r="524" spans="9:31" x14ac:dyDescent="0.2">
      <c r="I524" s="100"/>
      <c r="J524" s="101"/>
      <c r="K524" s="102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03"/>
      <c r="Y524" s="111"/>
      <c r="Z524" s="111"/>
      <c r="AA524" s="112"/>
      <c r="AB524" s="111"/>
      <c r="AC524" s="111"/>
      <c r="AD524" s="112"/>
      <c r="AE524" s="113"/>
    </row>
    <row r="525" spans="9:31" x14ac:dyDescent="0.2">
      <c r="I525" s="100"/>
      <c r="J525" s="101"/>
      <c r="K525" s="102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03"/>
      <c r="Y525" s="111"/>
      <c r="Z525" s="111"/>
      <c r="AA525" s="112"/>
      <c r="AB525" s="111"/>
      <c r="AC525" s="111"/>
      <c r="AD525" s="112"/>
      <c r="AE525" s="113"/>
    </row>
    <row r="526" spans="9:31" x14ac:dyDescent="0.2">
      <c r="I526" s="100"/>
      <c r="J526" s="101"/>
      <c r="K526" s="102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03"/>
      <c r="Y526" s="111"/>
      <c r="Z526" s="111"/>
      <c r="AA526" s="112"/>
      <c r="AB526" s="111"/>
      <c r="AC526" s="111"/>
      <c r="AD526" s="112"/>
      <c r="AE526" s="113"/>
    </row>
    <row r="527" spans="9:31" x14ac:dyDescent="0.2">
      <c r="I527" s="100"/>
      <c r="J527" s="101"/>
      <c r="K527" s="102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03"/>
      <c r="Y527" s="111"/>
      <c r="Z527" s="111"/>
      <c r="AA527" s="112"/>
      <c r="AB527" s="111"/>
      <c r="AC527" s="111"/>
      <c r="AD527" s="112"/>
      <c r="AE527" s="113"/>
    </row>
    <row r="528" spans="9:31" x14ac:dyDescent="0.2">
      <c r="I528" s="100"/>
      <c r="J528" s="101"/>
      <c r="K528" s="102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03"/>
      <c r="Y528" s="111"/>
      <c r="Z528" s="111"/>
      <c r="AA528" s="112"/>
      <c r="AB528" s="111"/>
      <c r="AC528" s="111"/>
      <c r="AD528" s="112"/>
      <c r="AE528" s="113"/>
    </row>
    <row r="529" spans="9:31" x14ac:dyDescent="0.2">
      <c r="I529" s="100"/>
      <c r="J529" s="101"/>
      <c r="K529" s="102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03"/>
      <c r="Y529" s="111"/>
      <c r="Z529" s="111"/>
      <c r="AA529" s="112"/>
      <c r="AB529" s="111"/>
      <c r="AC529" s="111"/>
      <c r="AD529" s="112"/>
      <c r="AE529" s="113"/>
    </row>
    <row r="530" spans="9:31" x14ac:dyDescent="0.2">
      <c r="I530" s="100"/>
      <c r="J530" s="101"/>
      <c r="K530" s="102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03"/>
      <c r="Y530" s="111"/>
      <c r="Z530" s="111"/>
      <c r="AA530" s="112"/>
      <c r="AB530" s="111"/>
      <c r="AC530" s="111"/>
      <c r="AD530" s="112"/>
      <c r="AE530" s="113"/>
    </row>
    <row r="531" spans="9:31" x14ac:dyDescent="0.2">
      <c r="I531" s="100"/>
      <c r="J531" s="101"/>
      <c r="K531" s="102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03"/>
      <c r="Y531" s="111"/>
      <c r="Z531" s="111"/>
      <c r="AA531" s="112"/>
      <c r="AB531" s="111"/>
      <c r="AC531" s="111"/>
      <c r="AD531" s="112"/>
      <c r="AE531" s="113"/>
    </row>
    <row r="532" spans="9:31" x14ac:dyDescent="0.2">
      <c r="I532" s="100"/>
      <c r="J532" s="101"/>
      <c r="K532" s="102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03"/>
      <c r="Y532" s="111"/>
      <c r="Z532" s="111"/>
      <c r="AA532" s="112"/>
      <c r="AB532" s="111"/>
      <c r="AC532" s="111"/>
      <c r="AD532" s="112"/>
      <c r="AE532" s="113"/>
    </row>
    <row r="533" spans="9:31" x14ac:dyDescent="0.2">
      <c r="I533" s="100"/>
      <c r="J533" s="101"/>
      <c r="K533" s="102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03"/>
      <c r="Y533" s="111"/>
      <c r="Z533" s="111"/>
      <c r="AA533" s="112"/>
      <c r="AB533" s="111"/>
      <c r="AC533" s="111"/>
      <c r="AD533" s="112"/>
      <c r="AE533" s="113"/>
    </row>
    <row r="534" spans="9:31" x14ac:dyDescent="0.2">
      <c r="I534" s="100"/>
      <c r="J534" s="101"/>
      <c r="K534" s="102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03"/>
      <c r="Y534" s="111"/>
      <c r="Z534" s="111"/>
      <c r="AA534" s="112"/>
      <c r="AB534" s="111"/>
      <c r="AC534" s="111"/>
      <c r="AD534" s="112"/>
      <c r="AE534" s="113"/>
    </row>
    <row r="535" spans="9:31" x14ac:dyDescent="0.2">
      <c r="I535" s="100"/>
      <c r="J535" s="101"/>
      <c r="K535" s="102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03"/>
      <c r="Y535" s="111"/>
      <c r="Z535" s="111"/>
      <c r="AA535" s="112"/>
      <c r="AB535" s="111"/>
      <c r="AC535" s="111"/>
      <c r="AD535" s="112"/>
      <c r="AE535" s="113"/>
    </row>
    <row r="536" spans="9:31" x14ac:dyDescent="0.2">
      <c r="I536" s="100"/>
      <c r="J536" s="101"/>
      <c r="K536" s="102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03"/>
      <c r="Y536" s="111"/>
      <c r="Z536" s="111"/>
      <c r="AA536" s="112"/>
      <c r="AB536" s="111"/>
      <c r="AC536" s="111"/>
      <c r="AD536" s="112"/>
      <c r="AE536" s="113"/>
    </row>
    <row r="537" spans="9:31" x14ac:dyDescent="0.2">
      <c r="I537" s="100"/>
      <c r="J537" s="101"/>
      <c r="K537" s="102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03"/>
      <c r="Y537" s="111"/>
      <c r="Z537" s="111"/>
      <c r="AA537" s="112"/>
      <c r="AB537" s="111"/>
      <c r="AC537" s="111"/>
      <c r="AD537" s="112"/>
      <c r="AE537" s="113"/>
    </row>
    <row r="538" spans="9:31" x14ac:dyDescent="0.2">
      <c r="I538" s="100"/>
      <c r="J538" s="101"/>
      <c r="K538" s="102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03"/>
      <c r="Y538" s="111"/>
      <c r="Z538" s="111"/>
      <c r="AA538" s="112"/>
      <c r="AB538" s="111"/>
      <c r="AC538" s="111"/>
      <c r="AD538" s="112"/>
      <c r="AE538" s="113"/>
    </row>
    <row r="539" spans="9:31" x14ac:dyDescent="0.2">
      <c r="I539" s="100"/>
      <c r="J539" s="101"/>
      <c r="K539" s="102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03"/>
      <c r="Y539" s="111"/>
      <c r="Z539" s="111"/>
      <c r="AA539" s="112"/>
      <c r="AB539" s="111"/>
      <c r="AC539" s="111"/>
      <c r="AD539" s="112"/>
      <c r="AE539" s="113"/>
    </row>
    <row r="540" spans="9:31" x14ac:dyDescent="0.2">
      <c r="I540" s="100"/>
      <c r="J540" s="101"/>
      <c r="K540" s="102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03"/>
      <c r="Y540" s="111"/>
      <c r="Z540" s="111"/>
      <c r="AA540" s="112"/>
      <c r="AB540" s="111"/>
      <c r="AC540" s="111"/>
      <c r="AD540" s="112"/>
      <c r="AE540" s="113"/>
    </row>
    <row r="541" spans="9:31" x14ac:dyDescent="0.2">
      <c r="I541" s="100"/>
      <c r="J541" s="101"/>
      <c r="K541" s="102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03"/>
      <c r="Y541" s="111"/>
      <c r="Z541" s="111"/>
      <c r="AA541" s="112"/>
      <c r="AB541" s="111"/>
      <c r="AC541" s="111"/>
      <c r="AD541" s="112"/>
      <c r="AE541" s="113"/>
    </row>
    <row r="542" spans="9:31" x14ac:dyDescent="0.2">
      <c r="I542" s="100"/>
      <c r="J542" s="101"/>
      <c r="K542" s="102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03"/>
      <c r="Y542" s="111"/>
      <c r="Z542" s="111"/>
      <c r="AA542" s="112"/>
      <c r="AB542" s="111"/>
      <c r="AC542" s="111"/>
      <c r="AD542" s="112"/>
      <c r="AE542" s="113"/>
    </row>
    <row r="543" spans="9:31" x14ac:dyDescent="0.2">
      <c r="I543" s="100"/>
      <c r="J543" s="101"/>
      <c r="K543" s="102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03"/>
      <c r="Y543" s="111"/>
      <c r="Z543" s="111"/>
      <c r="AA543" s="112"/>
      <c r="AB543" s="111"/>
      <c r="AC543" s="111"/>
      <c r="AD543" s="112"/>
      <c r="AE543" s="113"/>
    </row>
    <row r="544" spans="9:31" x14ac:dyDescent="0.2">
      <c r="I544" s="100"/>
      <c r="J544" s="101"/>
      <c r="K544" s="102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03"/>
      <c r="Y544" s="111"/>
      <c r="Z544" s="111"/>
      <c r="AA544" s="112"/>
      <c r="AB544" s="111"/>
      <c r="AC544" s="111"/>
      <c r="AD544" s="112"/>
      <c r="AE544" s="113"/>
    </row>
    <row r="545" spans="9:31" x14ac:dyDescent="0.2">
      <c r="I545" s="100"/>
      <c r="J545" s="101"/>
      <c r="K545" s="102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03"/>
      <c r="Y545" s="111"/>
      <c r="Z545" s="111"/>
      <c r="AA545" s="112"/>
      <c r="AB545" s="111"/>
      <c r="AC545" s="111"/>
      <c r="AD545" s="112"/>
      <c r="AE545" s="113"/>
    </row>
    <row r="546" spans="9:31" x14ac:dyDescent="0.2">
      <c r="I546" s="100"/>
      <c r="J546" s="101"/>
      <c r="K546" s="102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03"/>
      <c r="Y546" s="111"/>
      <c r="Z546" s="111"/>
      <c r="AA546" s="112"/>
      <c r="AB546" s="111"/>
      <c r="AC546" s="111"/>
      <c r="AD546" s="112"/>
      <c r="AE546" s="113"/>
    </row>
    <row r="547" spans="9:31" x14ac:dyDescent="0.2">
      <c r="I547" s="100"/>
      <c r="J547" s="101"/>
      <c r="K547" s="102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03"/>
      <c r="Y547" s="111"/>
      <c r="Z547" s="111"/>
      <c r="AA547" s="112"/>
      <c r="AB547" s="111"/>
      <c r="AC547" s="111"/>
      <c r="AD547" s="112"/>
      <c r="AE547" s="113"/>
    </row>
    <row r="548" spans="9:31" x14ac:dyDescent="0.2">
      <c r="I548" s="100"/>
      <c r="J548" s="101"/>
      <c r="K548" s="102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03"/>
      <c r="Y548" s="111"/>
      <c r="Z548" s="111"/>
      <c r="AA548" s="112"/>
      <c r="AB548" s="111"/>
      <c r="AC548" s="111"/>
      <c r="AD548" s="112"/>
      <c r="AE548" s="113"/>
    </row>
    <row r="549" spans="9:31" x14ac:dyDescent="0.2">
      <c r="I549" s="100"/>
      <c r="J549" s="101"/>
      <c r="K549" s="102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03"/>
      <c r="Y549" s="111"/>
      <c r="Z549" s="111"/>
      <c r="AA549" s="112"/>
      <c r="AB549" s="111"/>
      <c r="AC549" s="111"/>
      <c r="AD549" s="112"/>
      <c r="AE549" s="113"/>
    </row>
    <row r="550" spans="9:31" x14ac:dyDescent="0.2">
      <c r="I550" s="100"/>
      <c r="J550" s="101"/>
      <c r="K550" s="102"/>
      <c r="L550" s="163"/>
      <c r="M550" s="163"/>
      <c r="N550" s="163"/>
      <c r="O550" s="163"/>
      <c r="P550" s="163"/>
      <c r="Q550" s="163"/>
      <c r="R550" s="163"/>
      <c r="S550" s="163"/>
      <c r="T550" s="163"/>
      <c r="U550" s="163"/>
      <c r="V550" s="163"/>
      <c r="W550" s="163"/>
      <c r="X550" s="103"/>
      <c r="Y550" s="111"/>
      <c r="Z550" s="111"/>
      <c r="AA550" s="112"/>
      <c r="AB550" s="111"/>
      <c r="AC550" s="111"/>
      <c r="AD550" s="112"/>
      <c r="AE550" s="113"/>
    </row>
    <row r="551" spans="9:31" x14ac:dyDescent="0.2">
      <c r="I551" s="100"/>
      <c r="J551" s="101"/>
      <c r="K551" s="102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03"/>
      <c r="Y551" s="111"/>
      <c r="Z551" s="111"/>
      <c r="AA551" s="112"/>
      <c r="AB551" s="111"/>
      <c r="AC551" s="111"/>
      <c r="AD551" s="112"/>
      <c r="AE551" s="113"/>
    </row>
    <row r="552" spans="9:31" x14ac:dyDescent="0.2">
      <c r="I552" s="100"/>
      <c r="J552" s="101"/>
      <c r="K552" s="102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03"/>
      <c r="Y552" s="111"/>
      <c r="Z552" s="111"/>
      <c r="AA552" s="112"/>
      <c r="AB552" s="111"/>
      <c r="AC552" s="111"/>
      <c r="AD552" s="112"/>
      <c r="AE552" s="113"/>
    </row>
    <row r="553" spans="9:31" x14ac:dyDescent="0.2">
      <c r="I553" s="100"/>
      <c r="J553" s="101"/>
      <c r="K553" s="102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03"/>
      <c r="Y553" s="111"/>
      <c r="Z553" s="111"/>
      <c r="AA553" s="112"/>
      <c r="AB553" s="111"/>
      <c r="AC553" s="111"/>
      <c r="AD553" s="112"/>
      <c r="AE553" s="113"/>
    </row>
    <row r="554" spans="9:31" x14ac:dyDescent="0.2">
      <c r="I554" s="100"/>
      <c r="J554" s="101"/>
      <c r="K554" s="102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03"/>
      <c r="Y554" s="111"/>
      <c r="Z554" s="111"/>
      <c r="AA554" s="112"/>
      <c r="AB554" s="111"/>
      <c r="AC554" s="111"/>
      <c r="AD554" s="112"/>
      <c r="AE554" s="113"/>
    </row>
    <row r="555" spans="9:31" x14ac:dyDescent="0.2">
      <c r="I555" s="100"/>
      <c r="J555" s="101"/>
      <c r="K555" s="102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03"/>
      <c r="Y555" s="111"/>
      <c r="Z555" s="111"/>
      <c r="AA555" s="112"/>
      <c r="AB555" s="111"/>
      <c r="AC555" s="111"/>
      <c r="AD555" s="112"/>
      <c r="AE555" s="113"/>
    </row>
    <row r="556" spans="9:31" x14ac:dyDescent="0.2">
      <c r="I556" s="100"/>
      <c r="J556" s="101"/>
      <c r="K556" s="102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03"/>
      <c r="Y556" s="111"/>
      <c r="Z556" s="111"/>
      <c r="AA556" s="112"/>
      <c r="AB556" s="111"/>
      <c r="AC556" s="111"/>
      <c r="AD556" s="112"/>
      <c r="AE556" s="113"/>
    </row>
    <row r="557" spans="9:31" x14ac:dyDescent="0.2">
      <c r="I557" s="100"/>
      <c r="J557" s="101"/>
      <c r="K557" s="102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03"/>
      <c r="Y557" s="111"/>
      <c r="Z557" s="111"/>
      <c r="AA557" s="112"/>
      <c r="AB557" s="111"/>
      <c r="AC557" s="111"/>
      <c r="AD557" s="112"/>
      <c r="AE557" s="113"/>
    </row>
    <row r="558" spans="9:31" x14ac:dyDescent="0.2">
      <c r="I558" s="100"/>
      <c r="J558" s="101"/>
      <c r="K558" s="102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03"/>
      <c r="Y558" s="111"/>
      <c r="Z558" s="111"/>
      <c r="AA558" s="112"/>
      <c r="AB558" s="111"/>
      <c r="AC558" s="111"/>
      <c r="AD558" s="112"/>
      <c r="AE558" s="113"/>
    </row>
    <row r="559" spans="9:31" x14ac:dyDescent="0.2">
      <c r="I559" s="100"/>
      <c r="J559" s="101"/>
      <c r="K559" s="102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03"/>
      <c r="Y559" s="111"/>
      <c r="Z559" s="111"/>
      <c r="AA559" s="112"/>
      <c r="AB559" s="111"/>
      <c r="AC559" s="111"/>
      <c r="AD559" s="112"/>
      <c r="AE559" s="113"/>
    </row>
    <row r="560" spans="9:31" x14ac:dyDescent="0.2">
      <c r="I560" s="100"/>
      <c r="J560" s="101"/>
      <c r="K560" s="102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03"/>
      <c r="Y560" s="111"/>
      <c r="Z560" s="111"/>
      <c r="AA560" s="112"/>
      <c r="AB560" s="111"/>
      <c r="AC560" s="111"/>
      <c r="AD560" s="112"/>
      <c r="AE560" s="113"/>
    </row>
    <row r="561" spans="9:31" x14ac:dyDescent="0.2">
      <c r="I561" s="100"/>
      <c r="J561" s="101"/>
      <c r="K561" s="102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03"/>
      <c r="Y561" s="111"/>
      <c r="Z561" s="111"/>
      <c r="AA561" s="112"/>
      <c r="AB561" s="111"/>
      <c r="AC561" s="111"/>
      <c r="AD561" s="112"/>
      <c r="AE561" s="113"/>
    </row>
    <row r="562" spans="9:31" x14ac:dyDescent="0.2">
      <c r="I562" s="100"/>
      <c r="J562" s="101"/>
      <c r="K562" s="102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03"/>
      <c r="Y562" s="111"/>
      <c r="Z562" s="111"/>
      <c r="AA562" s="112"/>
      <c r="AB562" s="111"/>
      <c r="AC562" s="111"/>
      <c r="AD562" s="112"/>
      <c r="AE562" s="113"/>
    </row>
    <row r="563" spans="9:31" x14ac:dyDescent="0.2">
      <c r="I563" s="100"/>
      <c r="J563" s="101"/>
      <c r="K563" s="102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03"/>
      <c r="Y563" s="111"/>
      <c r="Z563" s="111"/>
      <c r="AA563" s="112"/>
      <c r="AB563" s="111"/>
      <c r="AC563" s="111"/>
      <c r="AD563" s="112"/>
      <c r="AE563" s="113"/>
    </row>
    <row r="564" spans="9:31" x14ac:dyDescent="0.2">
      <c r="I564" s="100"/>
      <c r="J564" s="101"/>
      <c r="K564" s="102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03"/>
      <c r="Y564" s="111"/>
      <c r="Z564" s="111"/>
      <c r="AA564" s="112"/>
      <c r="AB564" s="111"/>
      <c r="AC564" s="111"/>
      <c r="AD564" s="112"/>
      <c r="AE564" s="113"/>
    </row>
    <row r="565" spans="9:31" x14ac:dyDescent="0.2">
      <c r="I565" s="100"/>
      <c r="J565" s="101"/>
      <c r="K565" s="102"/>
      <c r="L565" s="163"/>
      <c r="M565" s="163"/>
      <c r="N565" s="163"/>
      <c r="O565" s="163"/>
      <c r="P565" s="163"/>
      <c r="Q565" s="163"/>
      <c r="R565" s="163"/>
      <c r="S565" s="163"/>
      <c r="T565" s="163"/>
      <c r="U565" s="163"/>
      <c r="V565" s="163"/>
      <c r="W565" s="163"/>
      <c r="X565" s="103"/>
      <c r="Y565" s="111"/>
      <c r="Z565" s="111"/>
      <c r="AA565" s="112"/>
      <c r="AB565" s="111"/>
      <c r="AC565" s="111"/>
      <c r="AD565" s="112"/>
      <c r="AE565" s="113"/>
    </row>
    <row r="566" spans="9:31" x14ac:dyDescent="0.2">
      <c r="I566" s="100"/>
      <c r="J566" s="101"/>
      <c r="K566" s="102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03"/>
      <c r="Y566" s="111"/>
      <c r="Z566" s="111"/>
      <c r="AA566" s="112"/>
      <c r="AB566" s="111"/>
      <c r="AC566" s="111"/>
      <c r="AD566" s="112"/>
      <c r="AE566" s="113"/>
    </row>
    <row r="567" spans="9:31" x14ac:dyDescent="0.2">
      <c r="I567" s="100"/>
      <c r="J567" s="101"/>
      <c r="K567" s="102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03"/>
      <c r="Y567" s="111"/>
      <c r="Z567" s="111"/>
      <c r="AA567" s="112"/>
      <c r="AB567" s="111"/>
      <c r="AC567" s="111"/>
      <c r="AD567" s="112"/>
      <c r="AE567" s="113"/>
    </row>
    <row r="568" spans="9:31" x14ac:dyDescent="0.2">
      <c r="I568" s="100"/>
      <c r="J568" s="101"/>
      <c r="K568" s="102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03"/>
      <c r="Y568" s="111"/>
      <c r="Z568" s="111"/>
      <c r="AA568" s="112"/>
      <c r="AB568" s="111"/>
      <c r="AC568" s="111"/>
      <c r="AD568" s="112"/>
      <c r="AE568" s="113"/>
    </row>
    <row r="569" spans="9:31" x14ac:dyDescent="0.2">
      <c r="I569" s="100"/>
      <c r="J569" s="101"/>
      <c r="K569" s="102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03"/>
      <c r="Y569" s="111"/>
      <c r="Z569" s="111"/>
      <c r="AA569" s="112"/>
      <c r="AB569" s="111"/>
      <c r="AC569" s="111"/>
      <c r="AD569" s="112"/>
      <c r="AE569" s="113"/>
    </row>
    <row r="570" spans="9:31" x14ac:dyDescent="0.2">
      <c r="I570" s="100"/>
      <c r="J570" s="101"/>
      <c r="K570" s="102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03"/>
      <c r="Y570" s="111"/>
      <c r="Z570" s="111"/>
      <c r="AA570" s="112"/>
      <c r="AB570" s="111"/>
      <c r="AC570" s="111"/>
      <c r="AD570" s="112"/>
      <c r="AE570" s="113"/>
    </row>
    <row r="571" spans="9:31" x14ac:dyDescent="0.2">
      <c r="I571" s="100"/>
      <c r="J571" s="101"/>
      <c r="K571" s="102"/>
      <c r="L571" s="163"/>
      <c r="M571" s="163"/>
      <c r="N571" s="163"/>
      <c r="O571" s="163"/>
      <c r="P571" s="163"/>
      <c r="Q571" s="163"/>
      <c r="R571" s="163"/>
      <c r="S571" s="163"/>
      <c r="T571" s="163"/>
      <c r="U571" s="163"/>
      <c r="V571" s="163"/>
      <c r="W571" s="163"/>
      <c r="X571" s="103"/>
      <c r="Y571" s="111"/>
      <c r="Z571" s="111"/>
      <c r="AA571" s="112"/>
      <c r="AB571" s="111"/>
      <c r="AC571" s="111"/>
      <c r="AD571" s="112"/>
      <c r="AE571" s="113"/>
    </row>
    <row r="572" spans="9:31" x14ac:dyDescent="0.2">
      <c r="I572" s="100"/>
      <c r="J572" s="101"/>
      <c r="K572" s="102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03"/>
      <c r="Y572" s="111"/>
      <c r="Z572" s="111"/>
      <c r="AA572" s="112"/>
      <c r="AB572" s="111"/>
      <c r="AC572" s="111"/>
      <c r="AD572" s="112"/>
      <c r="AE572" s="113"/>
    </row>
    <row r="573" spans="9:31" x14ac:dyDescent="0.2">
      <c r="I573" s="100"/>
      <c r="J573" s="101"/>
      <c r="K573" s="102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03"/>
      <c r="Y573" s="111"/>
      <c r="Z573" s="111"/>
      <c r="AA573" s="112"/>
      <c r="AB573" s="111"/>
      <c r="AC573" s="111"/>
      <c r="AD573" s="112"/>
      <c r="AE573" s="113"/>
    </row>
    <row r="574" spans="9:31" x14ac:dyDescent="0.2">
      <c r="I574" s="100"/>
      <c r="J574" s="101"/>
      <c r="K574" s="102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03"/>
      <c r="Y574" s="111"/>
      <c r="Z574" s="111"/>
      <c r="AA574" s="112"/>
      <c r="AB574" s="111"/>
      <c r="AC574" s="111"/>
      <c r="AD574" s="112"/>
      <c r="AE574" s="113"/>
    </row>
    <row r="575" spans="9:31" x14ac:dyDescent="0.2">
      <c r="I575" s="100"/>
      <c r="J575" s="101"/>
      <c r="K575" s="102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03"/>
      <c r="Y575" s="111"/>
      <c r="Z575" s="111"/>
      <c r="AA575" s="112"/>
      <c r="AB575" s="111"/>
      <c r="AC575" s="111"/>
      <c r="AD575" s="112"/>
      <c r="AE575" s="113"/>
    </row>
    <row r="576" spans="9:31" x14ac:dyDescent="0.2">
      <c r="I576" s="100"/>
      <c r="J576" s="101"/>
      <c r="K576" s="102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03"/>
      <c r="Y576" s="111"/>
      <c r="Z576" s="111"/>
      <c r="AA576" s="112"/>
      <c r="AB576" s="111"/>
      <c r="AC576" s="111"/>
      <c r="AD576" s="112"/>
      <c r="AE576" s="113"/>
    </row>
    <row r="577" spans="9:31" x14ac:dyDescent="0.2">
      <c r="I577" s="100"/>
      <c r="J577" s="101"/>
      <c r="K577" s="102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03"/>
      <c r="Y577" s="111"/>
      <c r="Z577" s="111"/>
      <c r="AA577" s="112"/>
      <c r="AB577" s="111"/>
      <c r="AC577" s="111"/>
      <c r="AD577" s="112"/>
      <c r="AE577" s="113"/>
    </row>
    <row r="578" spans="9:31" x14ac:dyDescent="0.2">
      <c r="I578" s="100"/>
      <c r="J578" s="101"/>
      <c r="K578" s="102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03"/>
      <c r="Y578" s="111"/>
      <c r="Z578" s="111"/>
      <c r="AA578" s="112"/>
      <c r="AB578" s="111"/>
      <c r="AC578" s="111"/>
      <c r="AD578" s="112"/>
      <c r="AE578" s="113"/>
    </row>
    <row r="579" spans="9:31" x14ac:dyDescent="0.2">
      <c r="I579" s="100"/>
      <c r="J579" s="101"/>
      <c r="K579" s="102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03"/>
      <c r="Y579" s="111"/>
      <c r="Z579" s="111"/>
      <c r="AA579" s="112"/>
      <c r="AB579" s="111"/>
      <c r="AC579" s="111"/>
      <c r="AD579" s="112"/>
      <c r="AE579" s="113"/>
    </row>
    <row r="580" spans="9:31" x14ac:dyDescent="0.2">
      <c r="I580" s="100"/>
      <c r="J580" s="101"/>
      <c r="K580" s="102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03"/>
      <c r="Y580" s="111"/>
      <c r="Z580" s="111"/>
      <c r="AA580" s="112"/>
      <c r="AB580" s="111"/>
      <c r="AC580" s="111"/>
      <c r="AD580" s="112"/>
      <c r="AE580" s="113"/>
    </row>
    <row r="581" spans="9:31" x14ac:dyDescent="0.2">
      <c r="I581" s="100"/>
      <c r="J581" s="101"/>
      <c r="K581" s="102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03"/>
      <c r="Y581" s="111"/>
      <c r="Z581" s="111"/>
      <c r="AA581" s="112"/>
      <c r="AB581" s="111"/>
      <c r="AC581" s="111"/>
      <c r="AD581" s="112"/>
      <c r="AE581" s="113"/>
    </row>
    <row r="582" spans="9:31" x14ac:dyDescent="0.2">
      <c r="I582" s="100"/>
      <c r="J582" s="101"/>
      <c r="K582" s="102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03"/>
      <c r="Y582" s="111"/>
      <c r="Z582" s="111"/>
      <c r="AA582" s="112"/>
      <c r="AB582" s="111"/>
      <c r="AC582" s="111"/>
      <c r="AD582" s="112"/>
      <c r="AE582" s="113"/>
    </row>
    <row r="583" spans="9:31" x14ac:dyDescent="0.2">
      <c r="I583" s="100"/>
      <c r="J583" s="101"/>
      <c r="K583" s="102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03"/>
      <c r="Y583" s="111"/>
      <c r="Z583" s="111"/>
      <c r="AA583" s="112"/>
      <c r="AB583" s="111"/>
      <c r="AC583" s="111"/>
      <c r="AD583" s="112"/>
      <c r="AE583" s="113"/>
    </row>
    <row r="584" spans="9:31" x14ac:dyDescent="0.2">
      <c r="I584" s="100"/>
      <c r="J584" s="101"/>
      <c r="K584" s="102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03"/>
      <c r="Y584" s="111"/>
      <c r="Z584" s="111"/>
      <c r="AA584" s="112"/>
      <c r="AB584" s="111"/>
      <c r="AC584" s="111"/>
      <c r="AD584" s="112"/>
      <c r="AE584" s="113"/>
    </row>
    <row r="585" spans="9:31" x14ac:dyDescent="0.2">
      <c r="I585" s="100"/>
      <c r="J585" s="101"/>
      <c r="K585" s="102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03"/>
      <c r="Y585" s="111"/>
      <c r="Z585" s="111"/>
      <c r="AA585" s="112"/>
      <c r="AB585" s="111"/>
      <c r="AC585" s="111"/>
      <c r="AD585" s="112"/>
      <c r="AE585" s="113"/>
    </row>
    <row r="586" spans="9:31" x14ac:dyDescent="0.2">
      <c r="I586" s="100"/>
      <c r="J586" s="101"/>
      <c r="K586" s="102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03"/>
      <c r="Y586" s="111"/>
      <c r="Z586" s="111"/>
      <c r="AA586" s="112"/>
      <c r="AB586" s="111"/>
      <c r="AC586" s="111"/>
      <c r="AD586" s="112"/>
      <c r="AE586" s="113"/>
    </row>
    <row r="587" spans="9:31" x14ac:dyDescent="0.2">
      <c r="I587" s="100"/>
      <c r="J587" s="101"/>
      <c r="K587" s="102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03"/>
      <c r="Y587" s="111"/>
      <c r="Z587" s="111"/>
      <c r="AA587" s="112"/>
      <c r="AB587" s="111"/>
      <c r="AC587" s="111"/>
      <c r="AD587" s="112"/>
      <c r="AE587" s="113"/>
    </row>
    <row r="588" spans="9:31" x14ac:dyDescent="0.2">
      <c r="I588" s="100"/>
      <c r="J588" s="101"/>
      <c r="K588" s="102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03"/>
      <c r="Y588" s="111"/>
      <c r="Z588" s="111"/>
      <c r="AA588" s="112"/>
      <c r="AB588" s="111"/>
      <c r="AC588" s="111"/>
      <c r="AD588" s="112"/>
      <c r="AE588" s="113"/>
    </row>
    <row r="589" spans="9:31" x14ac:dyDescent="0.2">
      <c r="I589" s="100"/>
      <c r="J589" s="101"/>
      <c r="K589" s="102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03"/>
      <c r="Y589" s="111"/>
      <c r="Z589" s="111"/>
      <c r="AA589" s="112"/>
      <c r="AB589" s="111"/>
      <c r="AC589" s="111"/>
      <c r="AD589" s="112"/>
      <c r="AE589" s="113"/>
    </row>
    <row r="590" spans="9:31" x14ac:dyDescent="0.2">
      <c r="I590" s="100"/>
      <c r="J590" s="101"/>
      <c r="K590" s="102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03"/>
      <c r="Y590" s="111"/>
      <c r="Z590" s="111"/>
      <c r="AA590" s="112"/>
      <c r="AB590" s="111"/>
      <c r="AC590" s="111"/>
      <c r="AD590" s="112"/>
      <c r="AE590" s="113"/>
    </row>
    <row r="591" spans="9:31" x14ac:dyDescent="0.2">
      <c r="I591" s="100"/>
      <c r="J591" s="101"/>
      <c r="K591" s="102"/>
      <c r="L591" s="163"/>
      <c r="M591" s="163"/>
      <c r="N591" s="163"/>
      <c r="O591" s="163"/>
      <c r="P591" s="163"/>
      <c r="Q591" s="163"/>
      <c r="R591" s="163"/>
      <c r="S591" s="163"/>
      <c r="T591" s="163"/>
      <c r="U591" s="163"/>
      <c r="V591" s="163"/>
      <c r="W591" s="163"/>
      <c r="X591" s="103"/>
      <c r="Y591" s="111"/>
      <c r="Z591" s="111"/>
      <c r="AA591" s="112"/>
      <c r="AB591" s="111"/>
      <c r="AC591" s="111"/>
      <c r="AD591" s="112"/>
      <c r="AE591" s="113"/>
    </row>
    <row r="592" spans="9:31" x14ac:dyDescent="0.2">
      <c r="I592" s="100"/>
      <c r="J592" s="101"/>
      <c r="K592" s="102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03"/>
      <c r="Y592" s="111"/>
      <c r="Z592" s="111"/>
      <c r="AA592" s="112"/>
      <c r="AB592" s="111"/>
      <c r="AC592" s="111"/>
      <c r="AD592" s="112"/>
      <c r="AE592" s="113"/>
    </row>
    <row r="593" spans="9:31" x14ac:dyDescent="0.2">
      <c r="I593" s="100"/>
      <c r="J593" s="101"/>
      <c r="K593" s="102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03"/>
      <c r="Y593" s="111"/>
      <c r="Z593" s="111"/>
      <c r="AA593" s="112"/>
      <c r="AB593" s="111"/>
      <c r="AC593" s="111"/>
      <c r="AD593" s="112"/>
      <c r="AE593" s="113"/>
    </row>
    <row r="594" spans="9:31" x14ac:dyDescent="0.2">
      <c r="I594" s="100"/>
      <c r="J594" s="101"/>
      <c r="K594" s="102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03"/>
      <c r="Y594" s="111"/>
      <c r="Z594" s="111"/>
      <c r="AA594" s="112"/>
      <c r="AB594" s="111"/>
      <c r="AC594" s="111"/>
      <c r="AD594" s="112"/>
      <c r="AE594" s="113"/>
    </row>
    <row r="595" spans="9:31" x14ac:dyDescent="0.2">
      <c r="I595" s="100"/>
      <c r="J595" s="101"/>
      <c r="K595" s="102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03"/>
      <c r="Y595" s="111"/>
      <c r="Z595" s="111"/>
      <c r="AA595" s="112"/>
      <c r="AB595" s="111"/>
      <c r="AC595" s="111"/>
      <c r="AD595" s="112"/>
      <c r="AE595" s="113"/>
    </row>
    <row r="596" spans="9:31" x14ac:dyDescent="0.2">
      <c r="I596" s="100"/>
      <c r="J596" s="101"/>
      <c r="K596" s="102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03"/>
      <c r="Y596" s="111"/>
      <c r="Z596" s="111"/>
      <c r="AA596" s="112"/>
      <c r="AB596" s="111"/>
      <c r="AC596" s="111"/>
      <c r="AD596" s="112"/>
      <c r="AE596" s="113"/>
    </row>
    <row r="597" spans="9:31" x14ac:dyDescent="0.2">
      <c r="I597" s="100"/>
      <c r="J597" s="101"/>
      <c r="K597" s="102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03"/>
      <c r="Y597" s="111"/>
      <c r="Z597" s="111"/>
      <c r="AA597" s="112"/>
      <c r="AB597" s="111"/>
      <c r="AC597" s="111"/>
      <c r="AD597" s="112"/>
      <c r="AE597" s="113"/>
    </row>
    <row r="598" spans="9:31" x14ac:dyDescent="0.2">
      <c r="I598" s="100"/>
      <c r="J598" s="101"/>
      <c r="K598" s="102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03"/>
      <c r="Y598" s="111"/>
      <c r="Z598" s="111"/>
      <c r="AA598" s="112"/>
      <c r="AB598" s="111"/>
      <c r="AC598" s="111"/>
      <c r="AD598" s="112"/>
      <c r="AE598" s="113"/>
    </row>
    <row r="599" spans="9:31" x14ac:dyDescent="0.2">
      <c r="I599" s="100"/>
      <c r="J599" s="101"/>
      <c r="K599" s="102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03"/>
      <c r="Y599" s="111"/>
      <c r="Z599" s="111"/>
      <c r="AA599" s="112"/>
      <c r="AB599" s="111"/>
      <c r="AC599" s="111"/>
      <c r="AD599" s="112"/>
      <c r="AE599" s="113"/>
    </row>
    <row r="600" spans="9:31" x14ac:dyDescent="0.2">
      <c r="I600" s="100"/>
      <c r="J600" s="101"/>
      <c r="K600" s="102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03"/>
      <c r="Y600" s="111"/>
      <c r="Z600" s="111"/>
      <c r="AA600" s="112"/>
      <c r="AB600" s="111"/>
      <c r="AC600" s="111"/>
      <c r="AD600" s="112"/>
      <c r="AE600" s="113"/>
    </row>
    <row r="601" spans="9:31" x14ac:dyDescent="0.2">
      <c r="I601" s="100"/>
      <c r="J601" s="101"/>
      <c r="K601" s="102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03"/>
      <c r="Y601" s="111"/>
      <c r="Z601" s="111"/>
      <c r="AA601" s="112"/>
      <c r="AB601" s="111"/>
      <c r="AC601" s="111"/>
      <c r="AD601" s="112"/>
      <c r="AE601" s="113"/>
    </row>
    <row r="602" spans="9:31" x14ac:dyDescent="0.2">
      <c r="I602" s="100"/>
      <c r="J602" s="101"/>
      <c r="K602" s="102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03"/>
      <c r="Y602" s="111"/>
      <c r="Z602" s="111"/>
      <c r="AA602" s="112"/>
      <c r="AB602" s="111"/>
      <c r="AC602" s="111"/>
      <c r="AD602" s="112"/>
      <c r="AE602" s="113"/>
    </row>
    <row r="603" spans="9:31" x14ac:dyDescent="0.2">
      <c r="I603" s="100"/>
      <c r="J603" s="101"/>
      <c r="K603" s="102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03"/>
      <c r="Y603" s="111"/>
      <c r="Z603" s="111"/>
      <c r="AA603" s="112"/>
      <c r="AB603" s="111"/>
      <c r="AC603" s="111"/>
      <c r="AD603" s="112"/>
      <c r="AE603" s="113"/>
    </row>
    <row r="604" spans="9:31" x14ac:dyDescent="0.2">
      <c r="I604" s="100"/>
      <c r="J604" s="101"/>
      <c r="K604" s="102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03"/>
      <c r="Y604" s="111"/>
      <c r="Z604" s="111"/>
      <c r="AA604" s="112"/>
      <c r="AB604" s="111"/>
      <c r="AC604" s="111"/>
      <c r="AD604" s="112"/>
      <c r="AE604" s="113"/>
    </row>
    <row r="605" spans="9:31" x14ac:dyDescent="0.2">
      <c r="I605" s="100"/>
      <c r="J605" s="101"/>
      <c r="K605" s="102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03"/>
      <c r="Y605" s="111"/>
      <c r="Z605" s="111"/>
      <c r="AA605" s="112"/>
      <c r="AB605" s="111"/>
      <c r="AC605" s="111"/>
      <c r="AD605" s="112"/>
      <c r="AE605" s="113"/>
    </row>
    <row r="606" spans="9:31" x14ac:dyDescent="0.2">
      <c r="I606" s="100"/>
      <c r="J606" s="101"/>
      <c r="K606" s="102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03"/>
      <c r="Y606" s="111"/>
      <c r="Z606" s="111"/>
      <c r="AA606" s="112"/>
      <c r="AB606" s="111"/>
      <c r="AC606" s="111"/>
      <c r="AD606" s="112"/>
      <c r="AE606" s="113"/>
    </row>
    <row r="607" spans="9:31" x14ac:dyDescent="0.2">
      <c r="I607" s="100"/>
      <c r="J607" s="101"/>
      <c r="K607" s="102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03"/>
      <c r="Y607" s="111"/>
      <c r="Z607" s="111"/>
      <c r="AA607" s="112"/>
      <c r="AB607" s="111"/>
      <c r="AC607" s="111"/>
      <c r="AD607" s="112"/>
      <c r="AE607" s="113"/>
    </row>
    <row r="608" spans="9:31" x14ac:dyDescent="0.2">
      <c r="I608" s="100"/>
      <c r="J608" s="101"/>
      <c r="K608" s="102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03"/>
      <c r="Y608" s="111"/>
      <c r="Z608" s="111"/>
      <c r="AA608" s="112"/>
      <c r="AB608" s="111"/>
      <c r="AC608" s="111"/>
      <c r="AD608" s="112"/>
      <c r="AE608" s="113"/>
    </row>
    <row r="609" spans="9:31" x14ac:dyDescent="0.2">
      <c r="I609" s="100"/>
      <c r="J609" s="101"/>
      <c r="K609" s="102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03"/>
      <c r="Y609" s="111"/>
      <c r="Z609" s="111"/>
      <c r="AA609" s="112"/>
      <c r="AB609" s="111"/>
      <c r="AC609" s="111"/>
      <c r="AD609" s="112"/>
      <c r="AE609" s="113"/>
    </row>
    <row r="610" spans="9:31" x14ac:dyDescent="0.2">
      <c r="I610" s="100"/>
      <c r="J610" s="101"/>
      <c r="K610" s="102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03"/>
      <c r="Y610" s="111"/>
      <c r="Z610" s="111"/>
      <c r="AA610" s="112"/>
      <c r="AB610" s="111"/>
      <c r="AC610" s="111"/>
      <c r="AD610" s="112"/>
      <c r="AE610" s="113"/>
    </row>
    <row r="611" spans="9:31" x14ac:dyDescent="0.2">
      <c r="I611" s="100"/>
      <c r="J611" s="101"/>
      <c r="K611" s="102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03"/>
      <c r="Y611" s="111"/>
      <c r="Z611" s="111"/>
      <c r="AA611" s="112"/>
      <c r="AB611" s="111"/>
      <c r="AC611" s="111"/>
      <c r="AD611" s="112"/>
      <c r="AE611" s="113"/>
    </row>
    <row r="612" spans="9:31" x14ac:dyDescent="0.2">
      <c r="I612" s="100"/>
      <c r="J612" s="101"/>
      <c r="K612" s="102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03"/>
      <c r="Y612" s="111"/>
      <c r="Z612" s="111"/>
      <c r="AA612" s="112"/>
      <c r="AB612" s="111"/>
      <c r="AC612" s="111"/>
      <c r="AD612" s="112"/>
      <c r="AE612" s="113"/>
    </row>
    <row r="613" spans="9:31" x14ac:dyDescent="0.2">
      <c r="I613" s="100"/>
      <c r="J613" s="101"/>
      <c r="K613" s="102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03"/>
      <c r="Y613" s="111"/>
      <c r="Z613" s="111"/>
      <c r="AA613" s="112"/>
      <c r="AB613" s="111"/>
      <c r="AC613" s="111"/>
      <c r="AD613" s="112"/>
      <c r="AE613" s="113"/>
    </row>
    <row r="614" spans="9:31" x14ac:dyDescent="0.2">
      <c r="I614" s="100"/>
      <c r="J614" s="101"/>
      <c r="K614" s="102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03"/>
      <c r="Y614" s="111"/>
      <c r="Z614" s="111"/>
      <c r="AA614" s="112"/>
      <c r="AB614" s="111"/>
      <c r="AC614" s="111"/>
      <c r="AD614" s="112"/>
      <c r="AE614" s="113"/>
    </row>
    <row r="615" spans="9:31" x14ac:dyDescent="0.2">
      <c r="I615" s="100"/>
      <c r="J615" s="101"/>
      <c r="K615" s="102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03"/>
      <c r="Y615" s="111"/>
      <c r="Z615" s="111"/>
      <c r="AA615" s="112"/>
      <c r="AB615" s="111"/>
      <c r="AC615" s="111"/>
      <c r="AD615" s="112"/>
      <c r="AE615" s="113"/>
    </row>
    <row r="616" spans="9:31" x14ac:dyDescent="0.2">
      <c r="I616" s="100"/>
      <c r="J616" s="101"/>
      <c r="K616" s="102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03"/>
      <c r="Y616" s="111"/>
      <c r="Z616" s="111"/>
      <c r="AA616" s="112"/>
      <c r="AB616" s="111"/>
      <c r="AC616" s="111"/>
      <c r="AD616" s="112"/>
      <c r="AE616" s="113"/>
    </row>
    <row r="617" spans="9:31" x14ac:dyDescent="0.2">
      <c r="I617" s="100"/>
      <c r="J617" s="101"/>
      <c r="K617" s="102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03"/>
      <c r="Y617" s="111"/>
      <c r="Z617" s="111"/>
      <c r="AA617" s="112"/>
      <c r="AB617" s="111"/>
      <c r="AC617" s="111"/>
      <c r="AD617" s="112"/>
      <c r="AE617" s="113"/>
    </row>
    <row r="618" spans="9:31" x14ac:dyDescent="0.2">
      <c r="I618" s="100"/>
      <c r="J618" s="101"/>
      <c r="K618" s="102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03"/>
      <c r="Y618" s="111"/>
      <c r="Z618" s="111"/>
      <c r="AA618" s="112"/>
      <c r="AB618" s="111"/>
      <c r="AC618" s="111"/>
      <c r="AD618" s="112"/>
      <c r="AE618" s="113"/>
    </row>
    <row r="619" spans="9:31" x14ac:dyDescent="0.2">
      <c r="I619" s="100"/>
      <c r="J619" s="101"/>
      <c r="K619" s="102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03"/>
      <c r="Y619" s="111"/>
      <c r="Z619" s="111"/>
      <c r="AA619" s="112"/>
      <c r="AB619" s="111"/>
      <c r="AC619" s="111"/>
      <c r="AD619" s="112"/>
      <c r="AE619" s="113"/>
    </row>
    <row r="620" spans="9:31" x14ac:dyDescent="0.2">
      <c r="I620" s="100"/>
      <c r="J620" s="101"/>
      <c r="K620" s="102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03"/>
      <c r="Y620" s="111"/>
      <c r="Z620" s="111"/>
      <c r="AA620" s="112"/>
      <c r="AB620" s="111"/>
      <c r="AC620" s="111"/>
      <c r="AD620" s="112"/>
      <c r="AE620" s="113"/>
    </row>
    <row r="621" spans="9:31" x14ac:dyDescent="0.2">
      <c r="I621" s="100"/>
      <c r="J621" s="101"/>
      <c r="K621" s="102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03"/>
      <c r="Y621" s="111"/>
      <c r="Z621" s="111"/>
      <c r="AA621" s="112"/>
      <c r="AB621" s="111"/>
      <c r="AC621" s="111"/>
      <c r="AD621" s="112"/>
      <c r="AE621" s="113"/>
    </row>
    <row r="622" spans="9:31" x14ac:dyDescent="0.2">
      <c r="I622" s="100"/>
      <c r="J622" s="101"/>
      <c r="K622" s="102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03"/>
      <c r="Y622" s="111"/>
      <c r="Z622" s="111"/>
      <c r="AA622" s="112"/>
      <c r="AB622" s="111"/>
      <c r="AC622" s="111"/>
      <c r="AD622" s="112"/>
      <c r="AE622" s="113"/>
    </row>
    <row r="623" spans="9:31" x14ac:dyDescent="0.2">
      <c r="I623" s="100"/>
      <c r="J623" s="101"/>
      <c r="K623" s="102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03"/>
      <c r="Y623" s="111"/>
      <c r="Z623" s="111"/>
      <c r="AA623" s="112"/>
      <c r="AB623" s="111"/>
      <c r="AC623" s="111"/>
      <c r="AD623" s="112"/>
      <c r="AE623" s="113"/>
    </row>
    <row r="624" spans="9:31" x14ac:dyDescent="0.2">
      <c r="I624" s="100"/>
      <c r="J624" s="101"/>
      <c r="K624" s="102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03"/>
      <c r="Y624" s="111"/>
      <c r="Z624" s="111"/>
      <c r="AA624" s="112"/>
      <c r="AB624" s="111"/>
      <c r="AC624" s="111"/>
      <c r="AD624" s="112"/>
      <c r="AE624" s="113"/>
    </row>
    <row r="625" spans="9:31" x14ac:dyDescent="0.2">
      <c r="I625" s="100"/>
      <c r="J625" s="101"/>
      <c r="K625" s="102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03"/>
      <c r="Y625" s="111"/>
      <c r="Z625" s="111"/>
      <c r="AA625" s="112"/>
      <c r="AB625" s="111"/>
      <c r="AC625" s="111"/>
      <c r="AD625" s="112"/>
      <c r="AE625" s="113"/>
    </row>
    <row r="626" spans="9:31" x14ac:dyDescent="0.2">
      <c r="I626" s="100"/>
      <c r="J626" s="101"/>
      <c r="K626" s="102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03"/>
      <c r="Y626" s="111"/>
      <c r="Z626" s="111"/>
      <c r="AA626" s="112"/>
      <c r="AB626" s="111"/>
      <c r="AC626" s="111"/>
      <c r="AD626" s="112"/>
      <c r="AE626" s="113"/>
    </row>
    <row r="627" spans="9:31" x14ac:dyDescent="0.2">
      <c r="I627" s="100"/>
      <c r="J627" s="101"/>
      <c r="K627" s="102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03"/>
      <c r="Y627" s="111"/>
      <c r="Z627" s="111"/>
      <c r="AA627" s="112"/>
      <c r="AB627" s="111"/>
      <c r="AC627" s="111"/>
      <c r="AD627" s="112"/>
      <c r="AE627" s="113"/>
    </row>
    <row r="628" spans="9:31" x14ac:dyDescent="0.2">
      <c r="I628" s="100"/>
      <c r="J628" s="101"/>
      <c r="K628" s="102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03"/>
      <c r="Y628" s="111"/>
      <c r="Z628" s="111"/>
      <c r="AA628" s="112"/>
      <c r="AB628" s="111"/>
      <c r="AC628" s="111"/>
      <c r="AD628" s="112"/>
      <c r="AE628" s="113"/>
    </row>
    <row r="629" spans="9:31" x14ac:dyDescent="0.2">
      <c r="I629" s="100"/>
      <c r="J629" s="101"/>
      <c r="K629" s="102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03"/>
      <c r="Y629" s="111"/>
      <c r="Z629" s="111"/>
      <c r="AA629" s="112"/>
      <c r="AB629" s="111"/>
      <c r="AC629" s="111"/>
      <c r="AD629" s="112"/>
      <c r="AE629" s="113"/>
    </row>
    <row r="630" spans="9:31" x14ac:dyDescent="0.2">
      <c r="I630" s="100"/>
      <c r="J630" s="101"/>
      <c r="K630" s="102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03"/>
      <c r="Y630" s="111"/>
      <c r="Z630" s="111"/>
      <c r="AA630" s="112"/>
      <c r="AB630" s="111"/>
      <c r="AC630" s="111"/>
      <c r="AD630" s="112"/>
      <c r="AE630" s="113"/>
    </row>
    <row r="631" spans="9:31" x14ac:dyDescent="0.2">
      <c r="I631" s="100"/>
      <c r="J631" s="101"/>
      <c r="K631" s="102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03"/>
      <c r="Y631" s="111"/>
      <c r="Z631" s="111"/>
      <c r="AA631" s="112"/>
      <c r="AB631" s="111"/>
      <c r="AC631" s="111"/>
      <c r="AD631" s="112"/>
      <c r="AE631" s="113"/>
    </row>
    <row r="632" spans="9:31" x14ac:dyDescent="0.2">
      <c r="I632" s="100"/>
      <c r="J632" s="101"/>
      <c r="K632" s="102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03"/>
      <c r="Y632" s="111"/>
      <c r="Z632" s="111"/>
      <c r="AA632" s="112"/>
      <c r="AB632" s="111"/>
      <c r="AC632" s="111"/>
      <c r="AD632" s="112"/>
      <c r="AE632" s="113"/>
    </row>
    <row r="633" spans="9:31" x14ac:dyDescent="0.2">
      <c r="I633" s="100"/>
      <c r="J633" s="101"/>
      <c r="K633" s="102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03"/>
      <c r="Y633" s="111"/>
      <c r="Z633" s="111"/>
      <c r="AA633" s="112"/>
      <c r="AB633" s="111"/>
      <c r="AC633" s="111"/>
      <c r="AD633" s="112"/>
      <c r="AE633" s="113"/>
    </row>
    <row r="634" spans="9:31" x14ac:dyDescent="0.2">
      <c r="I634" s="100"/>
      <c r="J634" s="101"/>
      <c r="K634" s="102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03"/>
      <c r="Y634" s="111"/>
      <c r="Z634" s="111"/>
      <c r="AA634" s="112"/>
      <c r="AB634" s="111"/>
      <c r="AC634" s="111"/>
      <c r="AD634" s="112"/>
      <c r="AE634" s="113"/>
    </row>
    <row r="635" spans="9:31" x14ac:dyDescent="0.2">
      <c r="I635" s="100"/>
      <c r="J635" s="101"/>
      <c r="K635" s="102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03"/>
      <c r="Y635" s="111"/>
      <c r="Z635" s="111"/>
      <c r="AA635" s="112"/>
      <c r="AB635" s="111"/>
      <c r="AC635" s="111"/>
      <c r="AD635" s="112"/>
      <c r="AE635" s="113"/>
    </row>
    <row r="636" spans="9:31" x14ac:dyDescent="0.2">
      <c r="I636" s="100"/>
      <c r="J636" s="101"/>
      <c r="K636" s="102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03"/>
      <c r="Y636" s="111"/>
      <c r="Z636" s="111"/>
      <c r="AA636" s="112"/>
      <c r="AB636" s="111"/>
      <c r="AC636" s="111"/>
      <c r="AD636" s="112"/>
      <c r="AE636" s="113"/>
    </row>
    <row r="637" spans="9:31" x14ac:dyDescent="0.2">
      <c r="I637" s="100"/>
      <c r="J637" s="101"/>
      <c r="K637" s="102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03"/>
      <c r="Y637" s="111"/>
      <c r="Z637" s="111"/>
      <c r="AA637" s="112"/>
      <c r="AB637" s="111"/>
      <c r="AC637" s="111"/>
      <c r="AD637" s="112"/>
      <c r="AE637" s="113"/>
    </row>
    <row r="638" spans="9:31" x14ac:dyDescent="0.2">
      <c r="I638" s="100"/>
      <c r="J638" s="101"/>
      <c r="K638" s="102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03"/>
      <c r="Y638" s="111"/>
      <c r="Z638" s="111"/>
      <c r="AA638" s="112"/>
      <c r="AB638" s="111"/>
      <c r="AC638" s="111"/>
      <c r="AD638" s="112"/>
      <c r="AE638" s="113"/>
    </row>
    <row r="639" spans="9:31" x14ac:dyDescent="0.2">
      <c r="I639" s="100"/>
      <c r="J639" s="101"/>
      <c r="K639" s="102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03"/>
      <c r="Y639" s="111"/>
      <c r="Z639" s="111"/>
      <c r="AA639" s="112"/>
      <c r="AB639" s="111"/>
      <c r="AC639" s="111"/>
      <c r="AD639" s="112"/>
      <c r="AE639" s="113"/>
    </row>
    <row r="640" spans="9:31" x14ac:dyDescent="0.2">
      <c r="I640" s="100"/>
      <c r="J640" s="101"/>
      <c r="K640" s="102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03"/>
      <c r="Y640" s="111"/>
      <c r="Z640" s="111"/>
      <c r="AA640" s="112"/>
      <c r="AB640" s="111"/>
      <c r="AC640" s="111"/>
      <c r="AD640" s="112"/>
      <c r="AE640" s="113"/>
    </row>
    <row r="641" spans="9:31" x14ac:dyDescent="0.2">
      <c r="I641" s="100"/>
      <c r="J641" s="101"/>
      <c r="K641" s="102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03"/>
      <c r="Y641" s="111"/>
      <c r="Z641" s="111"/>
      <c r="AA641" s="112"/>
      <c r="AB641" s="111"/>
      <c r="AC641" s="111"/>
      <c r="AD641" s="112"/>
      <c r="AE641" s="113"/>
    </row>
    <row r="642" spans="9:31" x14ac:dyDescent="0.2">
      <c r="I642" s="100"/>
      <c r="J642" s="101"/>
      <c r="K642" s="102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03"/>
      <c r="Y642" s="111"/>
      <c r="Z642" s="111"/>
      <c r="AA642" s="112"/>
      <c r="AB642" s="111"/>
      <c r="AC642" s="111"/>
      <c r="AD642" s="112"/>
      <c r="AE642" s="113"/>
    </row>
    <row r="643" spans="9:31" x14ac:dyDescent="0.2">
      <c r="I643" s="100"/>
      <c r="J643" s="101"/>
      <c r="K643" s="102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03"/>
      <c r="Y643" s="111"/>
      <c r="Z643" s="111"/>
      <c r="AA643" s="112"/>
      <c r="AB643" s="111"/>
      <c r="AC643" s="111"/>
      <c r="AD643" s="112"/>
      <c r="AE643" s="113"/>
    </row>
    <row r="644" spans="9:31" x14ac:dyDescent="0.2">
      <c r="I644" s="100"/>
      <c r="J644" s="101"/>
      <c r="K644" s="102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03"/>
      <c r="Y644" s="111"/>
      <c r="Z644" s="111"/>
      <c r="AA644" s="112"/>
      <c r="AB644" s="111"/>
      <c r="AC644" s="111"/>
      <c r="AD644" s="112"/>
      <c r="AE644" s="113"/>
    </row>
    <row r="645" spans="9:31" x14ac:dyDescent="0.2">
      <c r="I645" s="100"/>
      <c r="J645" s="101"/>
      <c r="K645" s="102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03"/>
      <c r="Y645" s="111"/>
      <c r="Z645" s="111"/>
      <c r="AA645" s="112"/>
      <c r="AB645" s="111"/>
      <c r="AC645" s="111"/>
      <c r="AD645" s="112"/>
      <c r="AE645" s="113"/>
    </row>
    <row r="646" spans="9:31" x14ac:dyDescent="0.2">
      <c r="I646" s="100"/>
      <c r="J646" s="101"/>
      <c r="K646" s="102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03"/>
      <c r="Y646" s="111"/>
      <c r="Z646" s="111"/>
      <c r="AA646" s="112"/>
      <c r="AB646" s="111"/>
      <c r="AC646" s="111"/>
      <c r="AD646" s="112"/>
      <c r="AE646" s="113"/>
    </row>
    <row r="647" spans="9:31" x14ac:dyDescent="0.2">
      <c r="I647" s="100"/>
      <c r="J647" s="101"/>
      <c r="K647" s="102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03"/>
      <c r="Y647" s="111"/>
      <c r="Z647" s="111"/>
      <c r="AA647" s="112"/>
      <c r="AB647" s="111"/>
      <c r="AC647" s="111"/>
      <c r="AD647" s="112"/>
      <c r="AE647" s="113"/>
    </row>
    <row r="648" spans="9:31" x14ac:dyDescent="0.2">
      <c r="I648" s="100"/>
      <c r="J648" s="101"/>
      <c r="K648" s="102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03"/>
      <c r="Y648" s="111"/>
      <c r="Z648" s="111"/>
      <c r="AA648" s="112"/>
      <c r="AB648" s="111"/>
      <c r="AC648" s="111"/>
      <c r="AD648" s="112"/>
      <c r="AE648" s="113"/>
    </row>
    <row r="649" spans="9:31" x14ac:dyDescent="0.2">
      <c r="I649" s="100"/>
      <c r="J649" s="101"/>
      <c r="K649" s="102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03"/>
      <c r="Y649" s="111"/>
      <c r="Z649" s="111"/>
      <c r="AA649" s="112"/>
      <c r="AB649" s="111"/>
      <c r="AC649" s="111"/>
      <c r="AD649" s="112"/>
      <c r="AE649" s="113"/>
    </row>
    <row r="650" spans="9:31" x14ac:dyDescent="0.2">
      <c r="I650" s="100"/>
      <c r="J650" s="101"/>
      <c r="K650" s="102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03"/>
      <c r="Y650" s="111"/>
      <c r="Z650" s="111"/>
      <c r="AA650" s="112"/>
      <c r="AB650" s="111"/>
      <c r="AC650" s="111"/>
      <c r="AD650" s="112"/>
      <c r="AE650" s="113"/>
    </row>
    <row r="651" spans="9:31" x14ac:dyDescent="0.2">
      <c r="I651" s="100"/>
      <c r="J651" s="101"/>
      <c r="K651" s="102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03"/>
      <c r="Y651" s="111"/>
      <c r="Z651" s="111"/>
      <c r="AA651" s="112"/>
      <c r="AB651" s="111"/>
      <c r="AC651" s="111"/>
      <c r="AD651" s="112"/>
      <c r="AE651" s="113"/>
    </row>
    <row r="652" spans="9:31" x14ac:dyDescent="0.2">
      <c r="I652" s="100"/>
      <c r="J652" s="101"/>
      <c r="K652" s="102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03"/>
      <c r="Y652" s="111"/>
      <c r="Z652" s="111"/>
      <c r="AA652" s="112"/>
      <c r="AB652" s="111"/>
      <c r="AC652" s="111"/>
      <c r="AD652" s="112"/>
      <c r="AE652" s="113"/>
    </row>
    <row r="653" spans="9:31" x14ac:dyDescent="0.2">
      <c r="I653" s="100"/>
      <c r="J653" s="101"/>
      <c r="K653" s="102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03"/>
      <c r="Y653" s="111"/>
      <c r="Z653" s="111"/>
      <c r="AA653" s="112"/>
      <c r="AB653" s="111"/>
      <c r="AC653" s="111"/>
      <c r="AD653" s="112"/>
      <c r="AE653" s="113"/>
    </row>
    <row r="654" spans="9:31" x14ac:dyDescent="0.2">
      <c r="I654" s="100"/>
      <c r="J654" s="101"/>
      <c r="K654" s="102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03"/>
      <c r="Y654" s="111"/>
      <c r="Z654" s="111"/>
      <c r="AA654" s="112"/>
      <c r="AB654" s="111"/>
      <c r="AC654" s="111"/>
      <c r="AD654" s="112"/>
      <c r="AE654" s="113"/>
    </row>
    <row r="655" spans="9:31" x14ac:dyDescent="0.2">
      <c r="I655" s="100"/>
      <c r="J655" s="101"/>
      <c r="K655" s="102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03"/>
      <c r="Y655" s="111"/>
      <c r="Z655" s="111"/>
      <c r="AA655" s="112"/>
      <c r="AB655" s="111"/>
      <c r="AC655" s="111"/>
      <c r="AD655" s="112"/>
      <c r="AE655" s="113"/>
    </row>
    <row r="656" spans="9:31" x14ac:dyDescent="0.2">
      <c r="I656" s="100"/>
      <c r="J656" s="101"/>
      <c r="K656" s="102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03"/>
      <c r="Y656" s="111"/>
      <c r="Z656" s="111"/>
      <c r="AA656" s="112"/>
      <c r="AB656" s="111"/>
      <c r="AC656" s="111"/>
      <c r="AD656" s="112"/>
      <c r="AE656" s="113"/>
    </row>
    <row r="657" spans="9:31" x14ac:dyDescent="0.2">
      <c r="I657" s="100"/>
      <c r="J657" s="101"/>
      <c r="K657" s="102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03"/>
      <c r="Y657" s="111"/>
      <c r="Z657" s="111"/>
      <c r="AA657" s="112"/>
      <c r="AB657" s="111"/>
      <c r="AC657" s="111"/>
      <c r="AD657" s="112"/>
      <c r="AE657" s="113"/>
    </row>
    <row r="658" spans="9:31" x14ac:dyDescent="0.2">
      <c r="I658" s="100"/>
      <c r="J658" s="101"/>
      <c r="K658" s="102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03"/>
      <c r="Y658" s="111"/>
      <c r="Z658" s="111"/>
      <c r="AA658" s="112"/>
      <c r="AB658" s="111"/>
      <c r="AC658" s="111"/>
      <c r="AD658" s="112"/>
      <c r="AE658" s="113"/>
    </row>
    <row r="659" spans="9:31" x14ac:dyDescent="0.2">
      <c r="I659" s="100"/>
      <c r="J659" s="101"/>
      <c r="K659" s="102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03"/>
      <c r="Y659" s="111"/>
      <c r="Z659" s="111"/>
      <c r="AA659" s="112"/>
      <c r="AB659" s="111"/>
      <c r="AC659" s="111"/>
      <c r="AD659" s="112"/>
      <c r="AE659" s="113"/>
    </row>
    <row r="660" spans="9:31" x14ac:dyDescent="0.2">
      <c r="I660" s="100"/>
      <c r="J660" s="101"/>
      <c r="K660" s="102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03"/>
      <c r="Y660" s="111"/>
      <c r="Z660" s="111"/>
      <c r="AA660" s="112"/>
      <c r="AB660" s="111"/>
      <c r="AC660" s="111"/>
      <c r="AD660" s="112"/>
      <c r="AE660" s="113"/>
    </row>
    <row r="661" spans="9:31" x14ac:dyDescent="0.2">
      <c r="I661" s="100"/>
      <c r="J661" s="101"/>
      <c r="K661" s="102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03"/>
      <c r="Y661" s="111"/>
      <c r="Z661" s="111"/>
      <c r="AA661" s="112"/>
      <c r="AB661" s="111"/>
      <c r="AC661" s="111"/>
      <c r="AD661" s="112"/>
      <c r="AE661" s="113"/>
    </row>
    <row r="662" spans="9:31" x14ac:dyDescent="0.2">
      <c r="I662" s="100"/>
      <c r="J662" s="101"/>
      <c r="K662" s="102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03"/>
      <c r="Y662" s="111"/>
      <c r="Z662" s="111"/>
      <c r="AA662" s="112"/>
      <c r="AB662" s="111"/>
      <c r="AC662" s="111"/>
      <c r="AD662" s="112"/>
      <c r="AE662" s="113"/>
    </row>
    <row r="663" spans="9:31" x14ac:dyDescent="0.2">
      <c r="I663" s="100"/>
      <c r="J663" s="101"/>
      <c r="K663" s="102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03"/>
      <c r="Y663" s="111"/>
      <c r="Z663" s="111"/>
      <c r="AA663" s="112"/>
      <c r="AB663" s="111"/>
      <c r="AC663" s="111"/>
      <c r="AD663" s="112"/>
      <c r="AE663" s="113"/>
    </row>
    <row r="664" spans="9:31" x14ac:dyDescent="0.2">
      <c r="I664" s="100"/>
      <c r="J664" s="101"/>
      <c r="K664" s="102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03"/>
      <c r="Y664" s="111"/>
      <c r="Z664" s="111"/>
      <c r="AA664" s="112"/>
      <c r="AB664" s="111"/>
      <c r="AC664" s="111"/>
      <c r="AD664" s="112"/>
      <c r="AE664" s="113"/>
    </row>
    <row r="665" spans="9:31" x14ac:dyDescent="0.2">
      <c r="I665" s="100"/>
      <c r="J665" s="101"/>
      <c r="K665" s="102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03"/>
      <c r="Y665" s="111"/>
      <c r="Z665" s="111"/>
      <c r="AA665" s="112"/>
      <c r="AB665" s="111"/>
      <c r="AC665" s="111"/>
      <c r="AD665" s="112"/>
      <c r="AE665" s="113"/>
    </row>
    <row r="666" spans="9:31" x14ac:dyDescent="0.2">
      <c r="I666" s="100"/>
      <c r="J666" s="101"/>
      <c r="K666" s="102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03"/>
      <c r="Y666" s="111"/>
      <c r="Z666" s="111"/>
      <c r="AA666" s="112"/>
      <c r="AB666" s="111"/>
      <c r="AC666" s="111"/>
      <c r="AD666" s="112"/>
      <c r="AE666" s="113"/>
    </row>
    <row r="667" spans="9:31" x14ac:dyDescent="0.2">
      <c r="I667" s="100"/>
      <c r="J667" s="101"/>
      <c r="K667" s="102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03"/>
      <c r="Y667" s="111"/>
      <c r="Z667" s="111"/>
      <c r="AA667" s="112"/>
      <c r="AB667" s="111"/>
      <c r="AC667" s="111"/>
      <c r="AD667" s="112"/>
      <c r="AE667" s="113"/>
    </row>
    <row r="668" spans="9:31" x14ac:dyDescent="0.2">
      <c r="I668" s="100"/>
      <c r="J668" s="101"/>
      <c r="K668" s="102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03"/>
      <c r="Y668" s="111"/>
      <c r="Z668" s="111"/>
      <c r="AA668" s="112"/>
      <c r="AB668" s="111"/>
      <c r="AC668" s="111"/>
      <c r="AD668" s="112"/>
      <c r="AE668" s="113"/>
    </row>
    <row r="669" spans="9:31" x14ac:dyDescent="0.2">
      <c r="I669" s="100"/>
      <c r="J669" s="101"/>
      <c r="K669" s="102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03"/>
      <c r="Y669" s="111"/>
      <c r="Z669" s="111"/>
      <c r="AA669" s="112"/>
      <c r="AB669" s="111"/>
      <c r="AC669" s="111"/>
      <c r="AD669" s="112"/>
      <c r="AE669" s="113"/>
    </row>
    <row r="670" spans="9:31" x14ac:dyDescent="0.2">
      <c r="I670" s="100"/>
      <c r="J670" s="101"/>
      <c r="K670" s="102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03"/>
      <c r="Y670" s="111"/>
      <c r="Z670" s="111"/>
      <c r="AA670" s="112"/>
      <c r="AB670" s="111"/>
      <c r="AC670" s="111"/>
      <c r="AD670" s="112"/>
      <c r="AE670" s="113"/>
    </row>
    <row r="671" spans="9:31" x14ac:dyDescent="0.2">
      <c r="I671" s="100"/>
      <c r="J671" s="101"/>
      <c r="K671" s="102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03"/>
      <c r="Y671" s="111"/>
      <c r="Z671" s="111"/>
      <c r="AA671" s="112"/>
      <c r="AB671" s="111"/>
      <c r="AC671" s="111"/>
      <c r="AD671" s="112"/>
      <c r="AE671" s="113"/>
    </row>
    <row r="672" spans="9:31" x14ac:dyDescent="0.2">
      <c r="I672" s="100"/>
      <c r="J672" s="101"/>
      <c r="K672" s="102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03"/>
      <c r="Y672" s="111"/>
      <c r="Z672" s="111"/>
      <c r="AA672" s="112"/>
      <c r="AB672" s="111"/>
      <c r="AC672" s="111"/>
      <c r="AD672" s="112"/>
      <c r="AE672" s="113"/>
    </row>
    <row r="673" spans="9:31" x14ac:dyDescent="0.2">
      <c r="I673" s="100"/>
      <c r="J673" s="101"/>
      <c r="K673" s="102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03"/>
      <c r="Y673" s="111"/>
      <c r="Z673" s="111"/>
      <c r="AA673" s="112"/>
      <c r="AB673" s="111"/>
      <c r="AC673" s="111"/>
      <c r="AD673" s="112"/>
      <c r="AE673" s="113"/>
    </row>
    <row r="674" spans="9:31" x14ac:dyDescent="0.2">
      <c r="I674" s="100"/>
      <c r="J674" s="101"/>
      <c r="K674" s="102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03"/>
      <c r="Y674" s="111"/>
      <c r="Z674" s="111"/>
      <c r="AA674" s="112"/>
      <c r="AB674" s="111"/>
      <c r="AC674" s="111"/>
      <c r="AD674" s="112"/>
      <c r="AE674" s="113"/>
    </row>
    <row r="675" spans="9:31" x14ac:dyDescent="0.2">
      <c r="I675" s="100"/>
      <c r="J675" s="101"/>
      <c r="K675" s="102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03"/>
      <c r="Y675" s="111"/>
      <c r="Z675" s="111"/>
      <c r="AA675" s="112"/>
      <c r="AB675" s="111"/>
      <c r="AC675" s="111"/>
      <c r="AD675" s="112"/>
      <c r="AE675" s="113"/>
    </row>
    <row r="676" spans="9:31" x14ac:dyDescent="0.2">
      <c r="I676" s="100"/>
      <c r="J676" s="101"/>
      <c r="K676" s="102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03"/>
      <c r="Y676" s="111"/>
      <c r="Z676" s="111"/>
      <c r="AA676" s="112"/>
      <c r="AB676" s="111"/>
      <c r="AC676" s="111"/>
      <c r="AD676" s="112"/>
      <c r="AE676" s="113"/>
    </row>
    <row r="677" spans="9:31" x14ac:dyDescent="0.2">
      <c r="I677" s="100"/>
      <c r="J677" s="101"/>
      <c r="K677" s="102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03"/>
      <c r="Y677" s="111"/>
      <c r="Z677" s="111"/>
      <c r="AA677" s="112"/>
      <c r="AB677" s="111"/>
      <c r="AC677" s="111"/>
      <c r="AD677" s="112"/>
      <c r="AE677" s="113"/>
    </row>
    <row r="678" spans="9:31" x14ac:dyDescent="0.2">
      <c r="I678" s="100"/>
      <c r="J678" s="101"/>
      <c r="K678" s="102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03"/>
      <c r="Y678" s="111"/>
      <c r="Z678" s="111"/>
      <c r="AA678" s="112"/>
      <c r="AB678" s="111"/>
      <c r="AC678" s="111"/>
      <c r="AD678" s="112"/>
      <c r="AE678" s="113"/>
    </row>
    <row r="679" spans="9:31" x14ac:dyDescent="0.2">
      <c r="I679" s="100"/>
      <c r="J679" s="101"/>
      <c r="K679" s="102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03"/>
      <c r="Y679" s="111"/>
      <c r="Z679" s="111"/>
      <c r="AA679" s="112"/>
      <c r="AB679" s="111"/>
      <c r="AC679" s="111"/>
      <c r="AD679" s="112"/>
      <c r="AE679" s="113"/>
    </row>
    <row r="680" spans="9:31" x14ac:dyDescent="0.2">
      <c r="I680" s="100"/>
      <c r="J680" s="101"/>
      <c r="K680" s="102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03"/>
      <c r="Y680" s="111"/>
      <c r="Z680" s="111"/>
      <c r="AA680" s="112"/>
      <c r="AB680" s="111"/>
      <c r="AC680" s="111"/>
      <c r="AD680" s="112"/>
      <c r="AE680" s="113"/>
    </row>
    <row r="681" spans="9:31" x14ac:dyDescent="0.2">
      <c r="I681" s="100"/>
      <c r="J681" s="101"/>
      <c r="K681" s="102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03"/>
      <c r="Y681" s="111"/>
      <c r="Z681" s="111"/>
      <c r="AA681" s="112"/>
      <c r="AB681" s="111"/>
      <c r="AC681" s="111"/>
      <c r="AD681" s="112"/>
      <c r="AE681" s="113"/>
    </row>
    <row r="682" spans="9:31" x14ac:dyDescent="0.2">
      <c r="I682" s="100"/>
      <c r="J682" s="101"/>
      <c r="K682" s="102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03"/>
      <c r="Y682" s="111"/>
      <c r="Z682" s="111"/>
      <c r="AA682" s="112"/>
      <c r="AB682" s="111"/>
      <c r="AC682" s="111"/>
      <c r="AD682" s="112"/>
      <c r="AE682" s="113"/>
    </row>
    <row r="683" spans="9:31" x14ac:dyDescent="0.2">
      <c r="I683" s="100"/>
      <c r="J683" s="101"/>
      <c r="K683" s="102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03"/>
      <c r="Y683" s="111"/>
      <c r="Z683" s="111"/>
      <c r="AA683" s="112"/>
      <c r="AB683" s="111"/>
      <c r="AC683" s="111"/>
      <c r="AD683" s="112"/>
      <c r="AE683" s="113"/>
    </row>
    <row r="684" spans="9:31" x14ac:dyDescent="0.2">
      <c r="I684" s="100"/>
      <c r="J684" s="101"/>
      <c r="K684" s="102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03"/>
      <c r="Y684" s="111"/>
      <c r="Z684" s="111"/>
      <c r="AA684" s="112"/>
      <c r="AB684" s="111"/>
      <c r="AC684" s="111"/>
      <c r="AD684" s="112"/>
      <c r="AE684" s="113"/>
    </row>
    <row r="685" spans="9:31" x14ac:dyDescent="0.2">
      <c r="I685" s="100"/>
      <c r="J685" s="101"/>
      <c r="K685" s="102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03"/>
      <c r="Y685" s="111"/>
      <c r="Z685" s="111"/>
      <c r="AA685" s="112"/>
      <c r="AB685" s="111"/>
      <c r="AC685" s="111"/>
      <c r="AD685" s="112"/>
      <c r="AE685" s="113"/>
    </row>
    <row r="686" spans="9:31" x14ac:dyDescent="0.2">
      <c r="I686" s="100"/>
      <c r="J686" s="101"/>
      <c r="K686" s="102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03"/>
      <c r="Y686" s="111"/>
      <c r="Z686" s="111"/>
      <c r="AA686" s="112"/>
      <c r="AB686" s="111"/>
      <c r="AC686" s="111"/>
      <c r="AD686" s="112"/>
      <c r="AE686" s="113"/>
    </row>
    <row r="687" spans="9:31" x14ac:dyDescent="0.2">
      <c r="I687" s="100"/>
      <c r="J687" s="101"/>
      <c r="K687" s="102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03"/>
      <c r="Y687" s="111"/>
      <c r="Z687" s="111"/>
      <c r="AA687" s="112"/>
      <c r="AB687" s="111"/>
      <c r="AC687" s="111"/>
      <c r="AD687" s="112"/>
      <c r="AE687" s="113"/>
    </row>
    <row r="688" spans="9:31" x14ac:dyDescent="0.2">
      <c r="I688" s="100"/>
      <c r="J688" s="101"/>
      <c r="K688" s="102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03"/>
      <c r="Y688" s="111"/>
      <c r="Z688" s="111"/>
      <c r="AA688" s="112"/>
      <c r="AB688" s="111"/>
      <c r="AC688" s="111"/>
      <c r="AD688" s="112"/>
      <c r="AE688" s="113"/>
    </row>
    <row r="689" spans="9:31" x14ac:dyDescent="0.2">
      <c r="I689" s="100"/>
      <c r="J689" s="101"/>
      <c r="K689" s="102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03"/>
      <c r="Y689" s="111"/>
      <c r="Z689" s="111"/>
      <c r="AA689" s="112"/>
      <c r="AB689" s="111"/>
      <c r="AC689" s="111"/>
      <c r="AD689" s="112"/>
      <c r="AE689" s="113"/>
    </row>
    <row r="690" spans="9:31" x14ac:dyDescent="0.2">
      <c r="I690" s="100"/>
      <c r="J690" s="101"/>
      <c r="K690" s="102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03"/>
      <c r="Y690" s="111"/>
      <c r="Z690" s="111"/>
      <c r="AA690" s="112"/>
      <c r="AB690" s="111"/>
      <c r="AC690" s="111"/>
      <c r="AD690" s="112"/>
      <c r="AE690" s="113"/>
    </row>
    <row r="691" spans="9:31" x14ac:dyDescent="0.2">
      <c r="I691" s="100"/>
      <c r="J691" s="101"/>
      <c r="K691" s="102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03"/>
      <c r="Y691" s="111"/>
      <c r="Z691" s="111"/>
      <c r="AA691" s="112"/>
      <c r="AB691" s="111"/>
      <c r="AC691" s="111"/>
      <c r="AD691" s="112"/>
      <c r="AE691" s="113"/>
    </row>
    <row r="692" spans="9:31" x14ac:dyDescent="0.2">
      <c r="I692" s="100"/>
      <c r="J692" s="101"/>
      <c r="K692" s="102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03"/>
      <c r="Y692" s="111"/>
      <c r="Z692" s="111"/>
      <c r="AA692" s="112"/>
      <c r="AB692" s="111"/>
      <c r="AC692" s="111"/>
      <c r="AD692" s="112"/>
      <c r="AE692" s="113"/>
    </row>
    <row r="693" spans="9:31" x14ac:dyDescent="0.2">
      <c r="I693" s="100"/>
      <c r="J693" s="101"/>
      <c r="K693" s="102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03"/>
      <c r="Y693" s="111"/>
      <c r="Z693" s="111"/>
      <c r="AA693" s="112"/>
      <c r="AB693" s="111"/>
      <c r="AC693" s="111"/>
      <c r="AD693" s="112"/>
      <c r="AE693" s="113"/>
    </row>
    <row r="694" spans="9:31" x14ac:dyDescent="0.2">
      <c r="I694" s="100"/>
      <c r="J694" s="101"/>
      <c r="K694" s="102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03"/>
      <c r="Y694" s="111"/>
      <c r="Z694" s="111"/>
      <c r="AA694" s="112"/>
      <c r="AB694" s="111"/>
      <c r="AC694" s="111"/>
      <c r="AD694" s="112"/>
      <c r="AE694" s="113"/>
    </row>
    <row r="695" spans="9:31" x14ac:dyDescent="0.2">
      <c r="I695" s="100"/>
      <c r="J695" s="101"/>
      <c r="K695" s="102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03"/>
      <c r="Y695" s="111"/>
      <c r="Z695" s="111"/>
      <c r="AA695" s="112"/>
      <c r="AB695" s="111"/>
      <c r="AC695" s="111"/>
      <c r="AD695" s="112"/>
      <c r="AE695" s="113"/>
    </row>
    <row r="696" spans="9:31" x14ac:dyDescent="0.2">
      <c r="I696" s="100"/>
      <c r="J696" s="101"/>
      <c r="K696" s="102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03"/>
      <c r="Y696" s="111"/>
      <c r="Z696" s="111"/>
      <c r="AA696" s="112"/>
      <c r="AB696" s="111"/>
      <c r="AC696" s="111"/>
      <c r="AD696" s="112"/>
      <c r="AE696" s="113"/>
    </row>
    <row r="697" spans="9:31" x14ac:dyDescent="0.2">
      <c r="I697" s="100"/>
      <c r="J697" s="101"/>
      <c r="K697" s="102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03"/>
      <c r="Y697" s="111"/>
      <c r="Z697" s="111"/>
      <c r="AA697" s="112"/>
      <c r="AB697" s="111"/>
      <c r="AC697" s="111"/>
      <c r="AD697" s="112"/>
      <c r="AE697" s="113"/>
    </row>
    <row r="698" spans="9:31" x14ac:dyDescent="0.2">
      <c r="I698" s="100"/>
      <c r="J698" s="101"/>
      <c r="K698" s="102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03"/>
      <c r="Y698" s="111"/>
      <c r="Z698" s="111"/>
      <c r="AA698" s="112"/>
      <c r="AB698" s="111"/>
      <c r="AC698" s="111"/>
      <c r="AD698" s="112"/>
      <c r="AE698" s="113"/>
    </row>
    <row r="699" spans="9:31" x14ac:dyDescent="0.2">
      <c r="I699" s="100"/>
      <c r="J699" s="101"/>
      <c r="K699" s="102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03"/>
      <c r="Y699" s="111"/>
      <c r="Z699" s="111"/>
      <c r="AA699" s="112"/>
      <c r="AB699" s="111"/>
      <c r="AC699" s="111"/>
      <c r="AD699" s="112"/>
      <c r="AE699" s="113"/>
    </row>
    <row r="700" spans="9:31" x14ac:dyDescent="0.2">
      <c r="I700" s="100"/>
      <c r="J700" s="101"/>
      <c r="K700" s="102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03"/>
      <c r="Y700" s="111"/>
      <c r="Z700" s="111"/>
      <c r="AA700" s="112"/>
      <c r="AB700" s="111"/>
      <c r="AC700" s="111"/>
      <c r="AD700" s="112"/>
      <c r="AE700" s="113"/>
    </row>
    <row r="701" spans="9:31" x14ac:dyDescent="0.2">
      <c r="I701" s="100"/>
      <c r="J701" s="101"/>
      <c r="K701" s="102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03"/>
      <c r="Y701" s="111"/>
      <c r="Z701" s="111"/>
      <c r="AA701" s="112"/>
      <c r="AB701" s="111"/>
      <c r="AC701" s="111"/>
      <c r="AD701" s="112"/>
      <c r="AE701" s="113"/>
    </row>
    <row r="702" spans="9:31" x14ac:dyDescent="0.2">
      <c r="I702" s="100"/>
      <c r="J702" s="101"/>
      <c r="K702" s="102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03"/>
      <c r="Y702" s="111"/>
      <c r="Z702" s="111"/>
      <c r="AA702" s="112"/>
      <c r="AB702" s="111"/>
      <c r="AC702" s="111"/>
      <c r="AD702" s="112"/>
      <c r="AE702" s="113"/>
    </row>
    <row r="703" spans="9:31" x14ac:dyDescent="0.2">
      <c r="I703" s="100"/>
      <c r="J703" s="101"/>
      <c r="K703" s="102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03"/>
      <c r="Y703" s="111"/>
      <c r="Z703" s="111"/>
      <c r="AA703" s="112"/>
      <c r="AB703" s="111"/>
      <c r="AC703" s="111"/>
      <c r="AD703" s="112"/>
      <c r="AE703" s="113"/>
    </row>
    <row r="704" spans="9:31" x14ac:dyDescent="0.2">
      <c r="I704" s="100"/>
      <c r="J704" s="101"/>
      <c r="K704" s="102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03"/>
      <c r="Y704" s="111"/>
      <c r="Z704" s="111"/>
      <c r="AA704" s="112"/>
      <c r="AB704" s="111"/>
      <c r="AC704" s="111"/>
      <c r="AD704" s="112"/>
      <c r="AE704" s="113"/>
    </row>
    <row r="705" spans="9:31" x14ac:dyDescent="0.2">
      <c r="I705" s="100"/>
      <c r="J705" s="101"/>
      <c r="K705" s="102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03"/>
      <c r="Y705" s="111"/>
      <c r="Z705" s="111"/>
      <c r="AA705" s="112"/>
      <c r="AB705" s="111"/>
      <c r="AC705" s="111"/>
      <c r="AD705" s="112"/>
      <c r="AE705" s="113"/>
    </row>
    <row r="706" spans="9:31" x14ac:dyDescent="0.2">
      <c r="I706" s="100"/>
      <c r="J706" s="101"/>
      <c r="K706" s="102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03"/>
      <c r="Y706" s="111"/>
      <c r="Z706" s="111"/>
      <c r="AA706" s="112"/>
      <c r="AB706" s="111"/>
      <c r="AC706" s="111"/>
      <c r="AD706" s="112"/>
      <c r="AE706" s="113"/>
    </row>
    <row r="707" spans="9:31" x14ac:dyDescent="0.2">
      <c r="I707" s="100"/>
      <c r="J707" s="101"/>
      <c r="K707" s="102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03"/>
      <c r="Y707" s="111"/>
      <c r="Z707" s="111"/>
      <c r="AA707" s="112"/>
      <c r="AB707" s="111"/>
      <c r="AC707" s="111"/>
      <c r="AD707" s="112"/>
      <c r="AE707" s="113"/>
    </row>
    <row r="708" spans="9:31" x14ac:dyDescent="0.2">
      <c r="I708" s="100"/>
      <c r="J708" s="101"/>
      <c r="K708" s="102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03"/>
      <c r="Y708" s="111"/>
      <c r="Z708" s="111"/>
      <c r="AA708" s="112"/>
      <c r="AB708" s="111"/>
      <c r="AC708" s="111"/>
      <c r="AD708" s="112"/>
      <c r="AE708" s="113"/>
    </row>
    <row r="709" spans="9:31" x14ac:dyDescent="0.2">
      <c r="I709" s="100"/>
      <c r="J709" s="101"/>
      <c r="K709" s="102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03"/>
      <c r="Y709" s="111"/>
      <c r="Z709" s="111"/>
      <c r="AA709" s="112"/>
      <c r="AB709" s="111"/>
      <c r="AC709" s="111"/>
      <c r="AD709" s="112"/>
      <c r="AE709" s="113"/>
    </row>
    <row r="710" spans="9:31" x14ac:dyDescent="0.2">
      <c r="I710" s="100"/>
      <c r="J710" s="101"/>
      <c r="K710" s="102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03"/>
      <c r="Y710" s="111"/>
      <c r="Z710" s="111"/>
      <c r="AA710" s="112"/>
      <c r="AB710" s="111"/>
      <c r="AC710" s="111"/>
      <c r="AD710" s="112"/>
      <c r="AE710" s="113"/>
    </row>
    <row r="711" spans="9:31" x14ac:dyDescent="0.2">
      <c r="I711" s="100"/>
      <c r="J711" s="101"/>
      <c r="K711" s="102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03"/>
      <c r="Y711" s="111"/>
      <c r="Z711" s="111"/>
      <c r="AA711" s="112"/>
      <c r="AB711" s="111"/>
      <c r="AC711" s="111"/>
      <c r="AD711" s="112"/>
      <c r="AE711" s="113"/>
    </row>
    <row r="712" spans="9:31" x14ac:dyDescent="0.2">
      <c r="I712" s="100"/>
      <c r="J712" s="101"/>
      <c r="K712" s="102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03"/>
      <c r="Y712" s="111"/>
      <c r="Z712" s="111"/>
      <c r="AA712" s="112"/>
      <c r="AB712" s="111"/>
      <c r="AC712" s="111"/>
      <c r="AD712" s="112"/>
      <c r="AE712" s="113"/>
    </row>
    <row r="713" spans="9:31" x14ac:dyDescent="0.2">
      <c r="I713" s="100"/>
      <c r="J713" s="101"/>
      <c r="K713" s="102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03"/>
      <c r="Y713" s="111"/>
      <c r="Z713" s="111"/>
      <c r="AA713" s="112"/>
      <c r="AB713" s="111"/>
      <c r="AC713" s="111"/>
      <c r="AD713" s="112"/>
      <c r="AE713" s="113"/>
    </row>
    <row r="714" spans="9:31" x14ac:dyDescent="0.2">
      <c r="I714" s="100"/>
      <c r="J714" s="101"/>
      <c r="K714" s="102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03"/>
      <c r="Y714" s="111"/>
      <c r="Z714" s="111"/>
      <c r="AA714" s="112"/>
      <c r="AB714" s="111"/>
      <c r="AC714" s="111"/>
      <c r="AD714" s="112"/>
      <c r="AE714" s="113"/>
    </row>
    <row r="715" spans="9:31" x14ac:dyDescent="0.2">
      <c r="I715" s="100"/>
      <c r="J715" s="101"/>
      <c r="K715" s="102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03"/>
      <c r="Y715" s="111"/>
      <c r="Z715" s="111"/>
      <c r="AA715" s="112"/>
      <c r="AB715" s="111"/>
      <c r="AC715" s="111"/>
      <c r="AD715" s="112"/>
      <c r="AE715" s="113"/>
    </row>
    <row r="716" spans="9:31" x14ac:dyDescent="0.2">
      <c r="I716" s="100"/>
      <c r="J716" s="101"/>
      <c r="K716" s="102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03"/>
      <c r="Y716" s="111"/>
      <c r="Z716" s="111"/>
      <c r="AA716" s="112"/>
      <c r="AB716" s="111"/>
      <c r="AC716" s="111"/>
      <c r="AD716" s="112"/>
      <c r="AE716" s="113"/>
    </row>
    <row r="717" spans="9:31" x14ac:dyDescent="0.2">
      <c r="I717" s="100"/>
      <c r="J717" s="101"/>
      <c r="K717" s="102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03"/>
      <c r="Y717" s="111"/>
      <c r="Z717" s="111"/>
      <c r="AA717" s="112"/>
      <c r="AB717" s="111"/>
      <c r="AC717" s="111"/>
      <c r="AD717" s="112"/>
      <c r="AE717" s="113"/>
    </row>
    <row r="718" spans="9:31" x14ac:dyDescent="0.2">
      <c r="I718" s="100"/>
      <c r="J718" s="101"/>
      <c r="K718" s="102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03"/>
      <c r="Y718" s="111"/>
      <c r="Z718" s="111"/>
      <c r="AA718" s="112"/>
      <c r="AB718" s="111"/>
      <c r="AC718" s="111"/>
      <c r="AD718" s="112"/>
      <c r="AE718" s="113"/>
    </row>
    <row r="719" spans="9:31" x14ac:dyDescent="0.2">
      <c r="I719" s="100"/>
      <c r="J719" s="101"/>
      <c r="K719" s="102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03"/>
      <c r="Y719" s="111"/>
      <c r="Z719" s="111"/>
      <c r="AA719" s="112"/>
      <c r="AB719" s="111"/>
      <c r="AC719" s="111"/>
      <c r="AD719" s="112"/>
      <c r="AE719" s="113"/>
    </row>
    <row r="720" spans="9:31" x14ac:dyDescent="0.2">
      <c r="I720" s="100"/>
      <c r="J720" s="101"/>
      <c r="K720" s="102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03"/>
      <c r="Y720" s="111"/>
      <c r="Z720" s="111"/>
      <c r="AA720" s="112"/>
      <c r="AB720" s="111"/>
      <c r="AC720" s="111"/>
      <c r="AD720" s="112"/>
      <c r="AE720" s="113"/>
    </row>
    <row r="721" spans="9:31" x14ac:dyDescent="0.2">
      <c r="I721" s="100"/>
      <c r="J721" s="101"/>
      <c r="K721" s="102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03"/>
      <c r="Y721" s="111"/>
      <c r="Z721" s="111"/>
      <c r="AA721" s="112"/>
      <c r="AB721" s="111"/>
      <c r="AC721" s="111"/>
      <c r="AD721" s="112"/>
      <c r="AE721" s="113"/>
    </row>
    <row r="722" spans="9:31" x14ac:dyDescent="0.2">
      <c r="I722" s="100"/>
      <c r="J722" s="101"/>
      <c r="K722" s="102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03"/>
      <c r="Y722" s="111"/>
      <c r="Z722" s="111"/>
      <c r="AA722" s="112"/>
      <c r="AB722" s="111"/>
      <c r="AC722" s="111"/>
      <c r="AD722" s="112"/>
      <c r="AE722" s="113"/>
    </row>
    <row r="723" spans="9:31" x14ac:dyDescent="0.2">
      <c r="I723" s="100"/>
      <c r="J723" s="101"/>
      <c r="K723" s="102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03"/>
      <c r="Y723" s="111"/>
      <c r="Z723" s="111"/>
      <c r="AA723" s="112"/>
      <c r="AB723" s="111"/>
      <c r="AC723" s="111"/>
      <c r="AD723" s="112"/>
      <c r="AE723" s="113"/>
    </row>
    <row r="724" spans="9:31" x14ac:dyDescent="0.2">
      <c r="I724" s="100"/>
      <c r="J724" s="101"/>
      <c r="K724" s="102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03"/>
      <c r="Y724" s="111"/>
      <c r="Z724" s="111"/>
      <c r="AA724" s="112"/>
      <c r="AB724" s="111"/>
      <c r="AC724" s="111"/>
      <c r="AD724" s="112"/>
      <c r="AE724" s="113"/>
    </row>
    <row r="725" spans="9:31" x14ac:dyDescent="0.2">
      <c r="I725" s="100"/>
      <c r="J725" s="101"/>
      <c r="K725" s="102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03"/>
      <c r="Y725" s="111"/>
      <c r="Z725" s="111"/>
      <c r="AA725" s="112"/>
      <c r="AB725" s="111"/>
      <c r="AC725" s="111"/>
      <c r="AD725" s="112"/>
      <c r="AE725" s="113"/>
    </row>
    <row r="726" spans="9:31" x14ac:dyDescent="0.2">
      <c r="I726" s="100"/>
      <c r="J726" s="101"/>
      <c r="K726" s="102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03"/>
      <c r="Y726" s="111"/>
      <c r="Z726" s="111"/>
      <c r="AA726" s="112"/>
      <c r="AB726" s="111"/>
      <c r="AC726" s="111"/>
      <c r="AD726" s="112"/>
      <c r="AE726" s="113"/>
    </row>
    <row r="727" spans="9:31" x14ac:dyDescent="0.2">
      <c r="I727" s="100"/>
      <c r="J727" s="101"/>
      <c r="K727" s="102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03"/>
      <c r="Y727" s="111"/>
      <c r="Z727" s="111"/>
      <c r="AA727" s="112"/>
      <c r="AB727" s="111"/>
      <c r="AC727" s="111"/>
      <c r="AD727" s="112"/>
      <c r="AE727" s="113"/>
    </row>
    <row r="728" spans="9:31" x14ac:dyDescent="0.2">
      <c r="I728" s="100"/>
      <c r="J728" s="101"/>
      <c r="K728" s="102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03"/>
      <c r="Y728" s="111"/>
      <c r="Z728" s="111"/>
      <c r="AA728" s="112"/>
      <c r="AB728" s="111"/>
      <c r="AC728" s="111"/>
      <c r="AD728" s="112"/>
      <c r="AE728" s="113"/>
    </row>
    <row r="729" spans="9:31" x14ac:dyDescent="0.2">
      <c r="I729" s="100"/>
      <c r="J729" s="101"/>
      <c r="K729" s="102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03"/>
      <c r="Y729" s="111"/>
      <c r="Z729" s="111"/>
      <c r="AA729" s="112"/>
      <c r="AB729" s="111"/>
      <c r="AC729" s="111"/>
      <c r="AD729" s="112"/>
      <c r="AE729" s="113"/>
    </row>
    <row r="730" spans="9:31" x14ac:dyDescent="0.2">
      <c r="I730" s="100"/>
      <c r="J730" s="101"/>
      <c r="K730" s="102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03"/>
      <c r="Y730" s="111"/>
      <c r="Z730" s="111"/>
      <c r="AA730" s="112"/>
      <c r="AB730" s="111"/>
      <c r="AC730" s="111"/>
      <c r="AD730" s="112"/>
      <c r="AE730" s="113"/>
    </row>
    <row r="731" spans="9:31" x14ac:dyDescent="0.2">
      <c r="I731" s="100"/>
      <c r="J731" s="101"/>
      <c r="K731" s="102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03"/>
      <c r="Y731" s="111"/>
      <c r="Z731" s="111"/>
      <c r="AA731" s="112"/>
      <c r="AB731" s="111"/>
      <c r="AC731" s="111"/>
      <c r="AD731" s="112"/>
      <c r="AE731" s="113"/>
    </row>
    <row r="732" spans="9:31" x14ac:dyDescent="0.2">
      <c r="I732" s="100"/>
      <c r="J732" s="101"/>
      <c r="K732" s="102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03"/>
      <c r="Y732" s="111"/>
      <c r="Z732" s="111"/>
      <c r="AA732" s="112"/>
      <c r="AB732" s="111"/>
      <c r="AC732" s="111"/>
      <c r="AD732" s="112"/>
      <c r="AE732" s="113"/>
    </row>
    <row r="733" spans="9:31" x14ac:dyDescent="0.2">
      <c r="I733" s="100"/>
      <c r="J733" s="101"/>
      <c r="K733" s="102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03"/>
      <c r="Y733" s="111"/>
      <c r="Z733" s="111"/>
      <c r="AA733" s="112"/>
      <c r="AB733" s="111"/>
      <c r="AC733" s="111"/>
      <c r="AD733" s="112"/>
      <c r="AE733" s="113"/>
    </row>
    <row r="734" spans="9:31" x14ac:dyDescent="0.2">
      <c r="I734" s="100"/>
      <c r="J734" s="101"/>
      <c r="K734" s="102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03"/>
      <c r="Y734" s="111"/>
      <c r="Z734" s="111"/>
      <c r="AA734" s="112"/>
      <c r="AB734" s="111"/>
      <c r="AC734" s="111"/>
      <c r="AD734" s="112"/>
      <c r="AE734" s="113"/>
    </row>
    <row r="735" spans="9:31" x14ac:dyDescent="0.2">
      <c r="I735" s="100"/>
      <c r="J735" s="101"/>
      <c r="K735" s="102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03"/>
      <c r="Y735" s="111"/>
      <c r="Z735" s="111"/>
      <c r="AA735" s="112"/>
      <c r="AB735" s="111"/>
      <c r="AC735" s="111"/>
      <c r="AD735" s="112"/>
      <c r="AE735" s="113"/>
    </row>
    <row r="736" spans="9:31" x14ac:dyDescent="0.2">
      <c r="I736" s="100"/>
      <c r="J736" s="101"/>
      <c r="K736" s="102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03"/>
      <c r="Y736" s="111"/>
      <c r="Z736" s="111"/>
      <c r="AA736" s="112"/>
      <c r="AB736" s="111"/>
      <c r="AC736" s="111"/>
      <c r="AD736" s="112"/>
      <c r="AE736" s="113"/>
    </row>
    <row r="737" spans="9:31" x14ac:dyDescent="0.2">
      <c r="I737" s="100"/>
      <c r="J737" s="101"/>
      <c r="K737" s="102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03"/>
      <c r="Y737" s="111"/>
      <c r="Z737" s="111"/>
      <c r="AA737" s="112"/>
      <c r="AB737" s="111"/>
      <c r="AC737" s="111"/>
      <c r="AD737" s="112"/>
      <c r="AE737" s="113"/>
    </row>
    <row r="738" spans="9:31" x14ac:dyDescent="0.2">
      <c r="I738" s="100"/>
      <c r="J738" s="101"/>
      <c r="K738" s="102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03"/>
      <c r="Y738" s="111"/>
      <c r="Z738" s="111"/>
      <c r="AA738" s="112"/>
      <c r="AB738" s="111"/>
      <c r="AC738" s="111"/>
      <c r="AD738" s="112"/>
      <c r="AE738" s="113"/>
    </row>
    <row r="739" spans="9:31" x14ac:dyDescent="0.2">
      <c r="I739" s="100"/>
      <c r="J739" s="101"/>
      <c r="K739" s="102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03"/>
      <c r="Y739" s="111"/>
      <c r="Z739" s="111"/>
      <c r="AA739" s="112"/>
      <c r="AB739" s="111"/>
      <c r="AC739" s="111"/>
      <c r="AD739" s="112"/>
      <c r="AE739" s="113"/>
    </row>
    <row r="740" spans="9:31" x14ac:dyDescent="0.2">
      <c r="I740" s="100"/>
      <c r="J740" s="101"/>
      <c r="K740" s="102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03"/>
      <c r="Y740" s="111"/>
      <c r="Z740" s="111"/>
      <c r="AA740" s="112"/>
      <c r="AB740" s="111"/>
      <c r="AC740" s="111"/>
      <c r="AD740" s="112"/>
      <c r="AE740" s="113"/>
    </row>
    <row r="741" spans="9:31" x14ac:dyDescent="0.2">
      <c r="I741" s="100"/>
      <c r="J741" s="101"/>
      <c r="K741" s="102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03"/>
      <c r="Y741" s="111"/>
      <c r="Z741" s="111"/>
      <c r="AA741" s="112"/>
      <c r="AB741" s="111"/>
      <c r="AC741" s="111"/>
      <c r="AD741" s="112"/>
      <c r="AE741" s="113"/>
    </row>
    <row r="742" spans="9:31" x14ac:dyDescent="0.2">
      <c r="I742" s="100"/>
      <c r="J742" s="101"/>
      <c r="K742" s="102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03"/>
      <c r="Y742" s="111"/>
      <c r="Z742" s="111"/>
      <c r="AA742" s="112"/>
      <c r="AB742" s="111"/>
      <c r="AC742" s="111"/>
      <c r="AD742" s="112"/>
      <c r="AE742" s="113"/>
    </row>
    <row r="743" spans="9:31" x14ac:dyDescent="0.2">
      <c r="I743" s="100"/>
      <c r="J743" s="101"/>
      <c r="K743" s="102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03"/>
      <c r="Y743" s="111"/>
      <c r="Z743" s="111"/>
      <c r="AA743" s="112"/>
      <c r="AB743" s="111"/>
      <c r="AC743" s="111"/>
      <c r="AD743" s="112"/>
      <c r="AE743" s="113"/>
    </row>
    <row r="744" spans="9:31" x14ac:dyDescent="0.2">
      <c r="I744" s="100"/>
      <c r="J744" s="101"/>
      <c r="K744" s="102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03"/>
      <c r="Y744" s="111"/>
      <c r="Z744" s="111"/>
      <c r="AA744" s="112"/>
      <c r="AB744" s="111"/>
      <c r="AC744" s="111"/>
      <c r="AD744" s="112"/>
      <c r="AE744" s="113"/>
    </row>
    <row r="745" spans="9:31" x14ac:dyDescent="0.2">
      <c r="I745" s="100"/>
      <c r="J745" s="101"/>
      <c r="K745" s="102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03"/>
      <c r="Y745" s="111"/>
      <c r="Z745" s="111"/>
      <c r="AA745" s="112"/>
      <c r="AB745" s="111"/>
      <c r="AC745" s="111"/>
      <c r="AD745" s="112"/>
      <c r="AE745" s="113"/>
    </row>
    <row r="746" spans="9:31" x14ac:dyDescent="0.2">
      <c r="I746" s="100"/>
      <c r="J746" s="101"/>
      <c r="K746" s="102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03"/>
      <c r="Y746" s="111"/>
      <c r="Z746" s="111"/>
      <c r="AA746" s="112"/>
      <c r="AB746" s="111"/>
      <c r="AC746" s="111"/>
      <c r="AD746" s="112"/>
      <c r="AE746" s="113"/>
    </row>
    <row r="747" spans="9:31" x14ac:dyDescent="0.2">
      <c r="I747" s="100"/>
      <c r="J747" s="101"/>
      <c r="K747" s="102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03"/>
      <c r="Y747" s="111"/>
      <c r="Z747" s="111"/>
      <c r="AA747" s="112"/>
      <c r="AB747" s="111"/>
      <c r="AC747" s="111"/>
      <c r="AD747" s="112"/>
      <c r="AE747" s="113"/>
    </row>
    <row r="748" spans="9:31" x14ac:dyDescent="0.2">
      <c r="I748" s="100"/>
      <c r="J748" s="101"/>
      <c r="K748" s="102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03"/>
      <c r="Y748" s="111"/>
      <c r="Z748" s="111"/>
      <c r="AA748" s="112"/>
      <c r="AB748" s="111"/>
      <c r="AC748" s="111"/>
      <c r="AD748" s="112"/>
      <c r="AE748" s="113"/>
    </row>
    <row r="749" spans="9:31" x14ac:dyDescent="0.2">
      <c r="I749" s="100"/>
      <c r="J749" s="101"/>
      <c r="K749" s="102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03"/>
      <c r="Y749" s="111"/>
      <c r="Z749" s="111"/>
      <c r="AA749" s="112"/>
      <c r="AB749" s="111"/>
      <c r="AC749" s="111"/>
      <c r="AD749" s="112"/>
      <c r="AE749" s="113"/>
    </row>
    <row r="750" spans="9:31" x14ac:dyDescent="0.2">
      <c r="I750" s="100"/>
      <c r="J750" s="101"/>
      <c r="K750" s="102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03"/>
      <c r="Y750" s="111"/>
      <c r="Z750" s="111"/>
      <c r="AA750" s="112"/>
      <c r="AB750" s="111"/>
      <c r="AC750" s="111"/>
      <c r="AD750" s="112"/>
      <c r="AE750" s="113"/>
    </row>
    <row r="751" spans="9:31" x14ac:dyDescent="0.2">
      <c r="I751" s="100"/>
      <c r="J751" s="101"/>
      <c r="K751" s="102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03"/>
      <c r="Y751" s="111"/>
      <c r="Z751" s="111"/>
      <c r="AA751" s="112"/>
      <c r="AB751" s="111"/>
      <c r="AC751" s="111"/>
      <c r="AD751" s="112"/>
      <c r="AE751" s="113"/>
    </row>
    <row r="752" spans="9:31" x14ac:dyDescent="0.2">
      <c r="I752" s="100"/>
      <c r="J752" s="101"/>
      <c r="K752" s="102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03"/>
      <c r="Y752" s="111"/>
      <c r="Z752" s="111"/>
      <c r="AA752" s="112"/>
      <c r="AB752" s="111"/>
      <c r="AC752" s="111"/>
      <c r="AD752" s="112"/>
      <c r="AE752" s="113"/>
    </row>
    <row r="753" spans="9:31" x14ac:dyDescent="0.2">
      <c r="I753" s="100"/>
      <c r="J753" s="101"/>
      <c r="K753" s="102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03"/>
      <c r="Y753" s="111"/>
      <c r="Z753" s="111"/>
      <c r="AA753" s="112"/>
      <c r="AB753" s="111"/>
      <c r="AC753" s="111"/>
      <c r="AD753" s="112"/>
      <c r="AE753" s="113"/>
    </row>
    <row r="754" spans="9:31" x14ac:dyDescent="0.2">
      <c r="I754" s="100"/>
      <c r="J754" s="101"/>
      <c r="K754" s="102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03"/>
      <c r="Y754" s="111"/>
      <c r="Z754" s="111"/>
      <c r="AA754" s="112"/>
      <c r="AB754" s="111"/>
      <c r="AC754" s="111"/>
      <c r="AD754" s="112"/>
      <c r="AE754" s="113"/>
    </row>
    <row r="755" spans="9:31" x14ac:dyDescent="0.2">
      <c r="I755" s="100"/>
      <c r="J755" s="101"/>
      <c r="K755" s="102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03"/>
      <c r="Y755" s="111"/>
      <c r="Z755" s="111"/>
      <c r="AA755" s="112"/>
      <c r="AB755" s="111"/>
      <c r="AC755" s="111"/>
      <c r="AD755" s="112"/>
      <c r="AE755" s="113"/>
    </row>
    <row r="756" spans="9:31" x14ac:dyDescent="0.2">
      <c r="I756" s="100"/>
      <c r="J756" s="101"/>
      <c r="K756" s="102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03"/>
      <c r="Y756" s="111"/>
      <c r="Z756" s="111"/>
      <c r="AA756" s="112"/>
      <c r="AB756" s="111"/>
      <c r="AC756" s="111"/>
      <c r="AD756" s="112"/>
      <c r="AE756" s="113"/>
    </row>
    <row r="757" spans="9:31" x14ac:dyDescent="0.2">
      <c r="I757" s="100"/>
      <c r="J757" s="101"/>
      <c r="K757" s="102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03"/>
      <c r="Y757" s="111"/>
      <c r="Z757" s="111"/>
      <c r="AA757" s="112"/>
      <c r="AB757" s="111"/>
      <c r="AC757" s="111"/>
      <c r="AD757" s="112"/>
      <c r="AE757" s="113"/>
    </row>
    <row r="758" spans="9:31" x14ac:dyDescent="0.2">
      <c r="I758" s="100"/>
      <c r="J758" s="101"/>
      <c r="K758" s="102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03"/>
      <c r="Y758" s="111"/>
      <c r="Z758" s="111"/>
      <c r="AA758" s="112"/>
      <c r="AB758" s="111"/>
      <c r="AC758" s="111"/>
      <c r="AD758" s="112"/>
      <c r="AE758" s="113"/>
    </row>
    <row r="759" spans="9:31" x14ac:dyDescent="0.2">
      <c r="I759" s="100"/>
      <c r="J759" s="101"/>
      <c r="K759" s="102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03"/>
      <c r="Y759" s="111"/>
      <c r="Z759" s="111"/>
      <c r="AA759" s="112"/>
      <c r="AB759" s="111"/>
      <c r="AC759" s="111"/>
      <c r="AD759" s="112"/>
      <c r="AE759" s="113"/>
    </row>
    <row r="760" spans="9:31" x14ac:dyDescent="0.2">
      <c r="I760" s="100"/>
      <c r="J760" s="101"/>
      <c r="K760" s="102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03"/>
      <c r="Y760" s="111"/>
      <c r="Z760" s="111"/>
      <c r="AA760" s="112"/>
      <c r="AB760" s="111"/>
      <c r="AC760" s="111"/>
      <c r="AD760" s="112"/>
      <c r="AE760" s="113"/>
    </row>
    <row r="761" spans="9:31" x14ac:dyDescent="0.2">
      <c r="I761" s="100"/>
      <c r="J761" s="101"/>
      <c r="K761" s="102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03"/>
      <c r="Y761" s="111"/>
      <c r="Z761" s="111"/>
      <c r="AA761" s="112"/>
      <c r="AB761" s="111"/>
      <c r="AC761" s="111"/>
      <c r="AD761" s="112"/>
      <c r="AE761" s="113"/>
    </row>
    <row r="762" spans="9:31" x14ac:dyDescent="0.2">
      <c r="I762" s="100"/>
      <c r="J762" s="101"/>
      <c r="K762" s="102"/>
      <c r="L762" s="163"/>
      <c r="M762" s="163"/>
      <c r="N762" s="163"/>
      <c r="O762" s="163"/>
      <c r="P762" s="163"/>
      <c r="Q762" s="163"/>
      <c r="R762" s="163"/>
      <c r="S762" s="163"/>
      <c r="T762" s="163"/>
      <c r="U762" s="163"/>
      <c r="V762" s="163"/>
      <c r="W762" s="163"/>
      <c r="X762" s="103"/>
      <c r="Y762" s="111"/>
      <c r="Z762" s="111"/>
      <c r="AA762" s="112"/>
      <c r="AB762" s="111"/>
      <c r="AC762" s="111"/>
      <c r="AD762" s="112"/>
      <c r="AE762" s="113"/>
    </row>
    <row r="763" spans="9:31" x14ac:dyDescent="0.2">
      <c r="I763" s="100"/>
      <c r="J763" s="101"/>
      <c r="K763" s="102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03"/>
      <c r="Y763" s="111"/>
      <c r="Z763" s="111"/>
      <c r="AA763" s="112"/>
      <c r="AB763" s="111"/>
      <c r="AC763" s="111"/>
      <c r="AD763" s="112"/>
      <c r="AE763" s="113"/>
    </row>
    <row r="764" spans="9:31" x14ac:dyDescent="0.2">
      <c r="I764" s="100"/>
      <c r="J764" s="101"/>
      <c r="K764" s="102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03"/>
      <c r="Y764" s="111"/>
      <c r="Z764" s="111"/>
      <c r="AA764" s="112"/>
      <c r="AB764" s="111"/>
      <c r="AC764" s="111"/>
      <c r="AD764" s="112"/>
      <c r="AE764" s="113"/>
    </row>
    <row r="765" spans="9:31" x14ac:dyDescent="0.2">
      <c r="I765" s="100"/>
      <c r="J765" s="101"/>
      <c r="K765" s="102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03"/>
      <c r="Y765" s="111"/>
      <c r="Z765" s="111"/>
      <c r="AA765" s="112"/>
      <c r="AB765" s="111"/>
      <c r="AC765" s="111"/>
      <c r="AD765" s="112"/>
      <c r="AE765" s="113"/>
    </row>
    <row r="766" spans="9:31" x14ac:dyDescent="0.2">
      <c r="I766" s="100"/>
      <c r="J766" s="101"/>
      <c r="K766" s="102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03"/>
      <c r="Y766" s="111"/>
      <c r="Z766" s="111"/>
      <c r="AA766" s="112"/>
      <c r="AB766" s="111"/>
      <c r="AC766" s="111"/>
      <c r="AD766" s="112"/>
      <c r="AE766" s="113"/>
    </row>
    <row r="767" spans="9:31" x14ac:dyDescent="0.2">
      <c r="I767" s="100"/>
      <c r="J767" s="101"/>
      <c r="K767" s="102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03"/>
      <c r="Y767" s="111"/>
      <c r="Z767" s="111"/>
      <c r="AA767" s="112"/>
      <c r="AB767" s="111"/>
      <c r="AC767" s="111"/>
      <c r="AD767" s="112"/>
      <c r="AE767" s="113"/>
    </row>
    <row r="768" spans="9:31" x14ac:dyDescent="0.2">
      <c r="I768" s="100"/>
      <c r="J768" s="101"/>
      <c r="K768" s="102"/>
      <c r="L768" s="163"/>
      <c r="M768" s="163"/>
      <c r="N768" s="163"/>
      <c r="O768" s="163"/>
      <c r="P768" s="163"/>
      <c r="Q768" s="163"/>
      <c r="R768" s="163"/>
      <c r="S768" s="163"/>
      <c r="T768" s="163"/>
      <c r="U768" s="163"/>
      <c r="V768" s="163"/>
      <c r="W768" s="163"/>
      <c r="X768" s="103"/>
      <c r="Y768" s="111"/>
      <c r="Z768" s="111"/>
      <c r="AA768" s="112"/>
      <c r="AB768" s="111"/>
      <c r="AC768" s="111"/>
      <c r="AD768" s="112"/>
      <c r="AE768" s="113"/>
    </row>
    <row r="769" spans="9:31" x14ac:dyDescent="0.2">
      <c r="I769" s="100"/>
      <c r="J769" s="101"/>
      <c r="K769" s="102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03"/>
      <c r="Y769" s="111"/>
      <c r="Z769" s="111"/>
      <c r="AA769" s="112"/>
      <c r="AB769" s="111"/>
      <c r="AC769" s="111"/>
      <c r="AD769" s="112"/>
      <c r="AE769" s="113"/>
    </row>
    <row r="770" spans="9:31" x14ac:dyDescent="0.2">
      <c r="I770" s="100"/>
      <c r="J770" s="101"/>
      <c r="K770" s="102"/>
      <c r="L770" s="163"/>
      <c r="M770" s="163"/>
      <c r="N770" s="163"/>
      <c r="O770" s="163"/>
      <c r="P770" s="163"/>
      <c r="Q770" s="163"/>
      <c r="R770" s="163"/>
      <c r="S770" s="163"/>
      <c r="T770" s="163"/>
      <c r="U770" s="163"/>
      <c r="V770" s="163"/>
      <c r="W770" s="163"/>
      <c r="X770" s="103"/>
      <c r="Y770" s="111"/>
      <c r="Z770" s="111"/>
      <c r="AA770" s="112"/>
      <c r="AB770" s="111"/>
      <c r="AC770" s="111"/>
      <c r="AD770" s="112"/>
      <c r="AE770" s="113"/>
    </row>
    <row r="771" spans="9:31" x14ac:dyDescent="0.2">
      <c r="I771" s="100"/>
      <c r="J771" s="101"/>
      <c r="K771" s="102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03"/>
      <c r="Y771" s="111"/>
      <c r="Z771" s="111"/>
      <c r="AA771" s="112"/>
      <c r="AB771" s="111"/>
      <c r="AC771" s="111"/>
      <c r="AD771" s="112"/>
      <c r="AE771" s="113"/>
    </row>
    <row r="772" spans="9:31" x14ac:dyDescent="0.2">
      <c r="I772" s="100"/>
      <c r="J772" s="101"/>
      <c r="K772" s="102"/>
      <c r="L772" s="163"/>
      <c r="M772" s="163"/>
      <c r="N772" s="163"/>
      <c r="O772" s="163"/>
      <c r="P772" s="163"/>
      <c r="Q772" s="163"/>
      <c r="R772" s="163"/>
      <c r="S772" s="163"/>
      <c r="T772" s="163"/>
      <c r="U772" s="163"/>
      <c r="V772" s="163"/>
      <c r="W772" s="163"/>
      <c r="X772" s="103"/>
      <c r="Y772" s="111"/>
      <c r="Z772" s="111"/>
      <c r="AA772" s="112"/>
      <c r="AB772" s="111"/>
      <c r="AC772" s="111"/>
      <c r="AD772" s="112"/>
      <c r="AE772" s="113"/>
    </row>
    <row r="773" spans="9:31" x14ac:dyDescent="0.2">
      <c r="I773" s="100"/>
      <c r="J773" s="101"/>
      <c r="K773" s="102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03"/>
      <c r="Y773" s="111"/>
      <c r="Z773" s="111"/>
      <c r="AA773" s="112"/>
      <c r="AB773" s="111"/>
      <c r="AC773" s="111"/>
      <c r="AD773" s="112"/>
      <c r="AE773" s="113"/>
    </row>
    <row r="774" spans="9:31" x14ac:dyDescent="0.2">
      <c r="I774" s="100"/>
      <c r="J774" s="101"/>
      <c r="K774" s="102"/>
      <c r="L774" s="163"/>
      <c r="M774" s="163"/>
      <c r="N774" s="163"/>
      <c r="O774" s="163"/>
      <c r="P774" s="163"/>
      <c r="Q774" s="163"/>
      <c r="R774" s="163"/>
      <c r="S774" s="163"/>
      <c r="T774" s="163"/>
      <c r="U774" s="163"/>
      <c r="V774" s="163"/>
      <c r="W774" s="163"/>
      <c r="X774" s="103"/>
      <c r="Y774" s="111"/>
      <c r="Z774" s="111"/>
      <c r="AA774" s="112"/>
      <c r="AB774" s="111"/>
      <c r="AC774" s="111"/>
      <c r="AD774" s="112"/>
      <c r="AE774" s="113"/>
    </row>
    <row r="775" spans="9:31" x14ac:dyDescent="0.2">
      <c r="I775" s="100"/>
      <c r="J775" s="101"/>
      <c r="K775" s="102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03"/>
      <c r="Y775" s="111"/>
      <c r="Z775" s="111"/>
      <c r="AA775" s="112"/>
      <c r="AB775" s="111"/>
      <c r="AC775" s="111"/>
      <c r="AD775" s="112"/>
      <c r="AE775" s="113"/>
    </row>
    <row r="776" spans="9:31" x14ac:dyDescent="0.2">
      <c r="I776" s="100"/>
      <c r="J776" s="101"/>
      <c r="K776" s="102"/>
      <c r="L776" s="163"/>
      <c r="M776" s="163"/>
      <c r="N776" s="163"/>
      <c r="O776" s="163"/>
      <c r="P776" s="163"/>
      <c r="Q776" s="163"/>
      <c r="R776" s="163"/>
      <c r="S776" s="163"/>
      <c r="T776" s="163"/>
      <c r="U776" s="163"/>
      <c r="V776" s="163"/>
      <c r="W776" s="163"/>
      <c r="X776" s="103"/>
      <c r="Y776" s="111"/>
      <c r="Z776" s="111"/>
      <c r="AA776" s="112"/>
      <c r="AB776" s="111"/>
      <c r="AC776" s="111"/>
      <c r="AD776" s="112"/>
      <c r="AE776" s="113"/>
    </row>
    <row r="777" spans="9:31" x14ac:dyDescent="0.2">
      <c r="I777" s="100"/>
      <c r="J777" s="101"/>
      <c r="K777" s="102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03"/>
      <c r="Y777" s="111"/>
      <c r="Z777" s="111"/>
      <c r="AA777" s="112"/>
      <c r="AB777" s="111"/>
      <c r="AC777" s="111"/>
      <c r="AD777" s="112"/>
      <c r="AE777" s="113"/>
    </row>
    <row r="778" spans="9:31" x14ac:dyDescent="0.2">
      <c r="I778" s="100"/>
      <c r="J778" s="101"/>
      <c r="K778" s="102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03"/>
      <c r="Y778" s="111"/>
      <c r="Z778" s="111"/>
      <c r="AA778" s="112"/>
      <c r="AB778" s="111"/>
      <c r="AC778" s="111"/>
      <c r="AD778" s="112"/>
      <c r="AE778" s="113"/>
    </row>
    <row r="779" spans="9:31" x14ac:dyDescent="0.2">
      <c r="I779" s="100"/>
      <c r="J779" s="101"/>
      <c r="K779" s="102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03"/>
      <c r="Y779" s="111"/>
      <c r="Z779" s="111"/>
      <c r="AA779" s="112"/>
      <c r="AB779" s="111"/>
      <c r="AC779" s="111"/>
      <c r="AD779" s="112"/>
      <c r="AE779" s="113"/>
    </row>
    <row r="780" spans="9:31" x14ac:dyDescent="0.2">
      <c r="I780" s="100"/>
      <c r="J780" s="101"/>
      <c r="K780" s="102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03"/>
      <c r="Y780" s="111"/>
      <c r="Z780" s="111"/>
      <c r="AA780" s="112"/>
      <c r="AB780" s="111"/>
      <c r="AC780" s="111"/>
      <c r="AD780" s="112"/>
      <c r="AE780" s="113"/>
    </row>
    <row r="781" spans="9:31" x14ac:dyDescent="0.2">
      <c r="I781" s="100"/>
      <c r="J781" s="101"/>
      <c r="K781" s="102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03"/>
      <c r="Y781" s="111"/>
      <c r="Z781" s="111"/>
      <c r="AA781" s="112"/>
      <c r="AB781" s="111"/>
      <c r="AC781" s="111"/>
      <c r="AD781" s="112"/>
      <c r="AE781" s="113"/>
    </row>
    <row r="782" spans="9:31" x14ac:dyDescent="0.2">
      <c r="I782" s="100"/>
      <c r="J782" s="101"/>
      <c r="K782" s="102"/>
      <c r="L782" s="163"/>
      <c r="M782" s="163"/>
      <c r="N782" s="163"/>
      <c r="O782" s="163"/>
      <c r="P782" s="163"/>
      <c r="Q782" s="163"/>
      <c r="R782" s="163"/>
      <c r="S782" s="163"/>
      <c r="T782" s="163"/>
      <c r="U782" s="163"/>
      <c r="V782" s="163"/>
      <c r="W782" s="163"/>
      <c r="X782" s="103"/>
      <c r="Y782" s="111"/>
      <c r="Z782" s="111"/>
      <c r="AA782" s="112"/>
      <c r="AB782" s="111"/>
      <c r="AC782" s="111"/>
      <c r="AD782" s="112"/>
      <c r="AE782" s="113"/>
    </row>
    <row r="783" spans="9:31" x14ac:dyDescent="0.2">
      <c r="I783" s="100"/>
      <c r="J783" s="101"/>
      <c r="K783" s="102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03"/>
      <c r="Y783" s="111"/>
      <c r="Z783" s="111"/>
      <c r="AA783" s="112"/>
      <c r="AB783" s="111"/>
      <c r="AC783" s="111"/>
      <c r="AD783" s="112"/>
      <c r="AE783" s="113"/>
    </row>
    <row r="784" spans="9:31" x14ac:dyDescent="0.2">
      <c r="I784" s="100"/>
      <c r="J784" s="101"/>
      <c r="K784" s="102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03"/>
      <c r="Y784" s="111"/>
      <c r="Z784" s="111"/>
      <c r="AA784" s="112"/>
      <c r="AB784" s="111"/>
      <c r="AC784" s="111"/>
      <c r="AD784" s="112"/>
      <c r="AE784" s="113"/>
    </row>
    <row r="785" spans="9:31" x14ac:dyDescent="0.2">
      <c r="I785" s="100"/>
      <c r="J785" s="101"/>
      <c r="K785" s="102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03"/>
      <c r="Y785" s="111"/>
      <c r="Z785" s="111"/>
      <c r="AA785" s="112"/>
      <c r="AB785" s="111"/>
      <c r="AC785" s="111"/>
      <c r="AD785" s="112"/>
      <c r="AE785" s="113"/>
    </row>
    <row r="786" spans="9:31" x14ac:dyDescent="0.2">
      <c r="I786" s="100"/>
      <c r="J786" s="101"/>
      <c r="K786" s="102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03"/>
      <c r="Y786" s="111"/>
      <c r="Z786" s="111"/>
      <c r="AA786" s="112"/>
      <c r="AB786" s="111"/>
      <c r="AC786" s="111"/>
      <c r="AD786" s="112"/>
      <c r="AE786" s="113"/>
    </row>
    <row r="787" spans="9:31" x14ac:dyDescent="0.2">
      <c r="I787" s="100"/>
      <c r="J787" s="101"/>
      <c r="K787" s="102"/>
      <c r="L787" s="163"/>
      <c r="M787" s="163"/>
      <c r="N787" s="163"/>
      <c r="O787" s="163"/>
      <c r="P787" s="163"/>
      <c r="Q787" s="163"/>
      <c r="R787" s="163"/>
      <c r="S787" s="163"/>
      <c r="T787" s="163"/>
      <c r="U787" s="163"/>
      <c r="V787" s="163"/>
      <c r="W787" s="163"/>
      <c r="X787" s="103"/>
      <c r="Y787" s="111"/>
      <c r="Z787" s="111"/>
      <c r="AA787" s="112"/>
      <c r="AB787" s="111"/>
      <c r="AC787" s="111"/>
      <c r="AD787" s="112"/>
      <c r="AE787" s="113"/>
    </row>
    <row r="788" spans="9:31" x14ac:dyDescent="0.2">
      <c r="I788" s="100"/>
      <c r="J788" s="101"/>
      <c r="K788" s="102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03"/>
      <c r="Y788" s="111"/>
      <c r="Z788" s="111"/>
      <c r="AA788" s="112"/>
      <c r="AB788" s="111"/>
      <c r="AC788" s="111"/>
      <c r="AD788" s="112"/>
      <c r="AE788" s="113"/>
    </row>
    <row r="789" spans="9:31" x14ac:dyDescent="0.2">
      <c r="I789" s="100"/>
      <c r="J789" s="101"/>
      <c r="K789" s="102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03"/>
      <c r="Y789" s="111"/>
      <c r="Z789" s="111"/>
      <c r="AA789" s="112"/>
      <c r="AB789" s="111"/>
      <c r="AC789" s="111"/>
      <c r="AD789" s="112"/>
      <c r="AE789" s="113"/>
    </row>
    <row r="790" spans="9:31" x14ac:dyDescent="0.2">
      <c r="I790" s="100"/>
      <c r="J790" s="101"/>
      <c r="K790" s="102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03"/>
      <c r="Y790" s="111"/>
      <c r="Z790" s="111"/>
      <c r="AA790" s="112"/>
      <c r="AB790" s="111"/>
      <c r="AC790" s="111"/>
      <c r="AD790" s="112"/>
      <c r="AE790" s="113"/>
    </row>
    <row r="791" spans="9:31" x14ac:dyDescent="0.2">
      <c r="I791" s="100"/>
      <c r="J791" s="101"/>
      <c r="K791" s="102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03"/>
      <c r="Y791" s="111"/>
      <c r="Z791" s="111"/>
      <c r="AA791" s="112"/>
      <c r="AB791" s="111"/>
      <c r="AC791" s="111"/>
      <c r="AD791" s="112"/>
      <c r="AE791" s="113"/>
    </row>
    <row r="792" spans="9:31" x14ac:dyDescent="0.2">
      <c r="I792" s="100"/>
      <c r="J792" s="101"/>
      <c r="K792" s="102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03"/>
      <c r="Y792" s="111"/>
      <c r="Z792" s="111"/>
      <c r="AA792" s="112"/>
      <c r="AB792" s="111"/>
      <c r="AC792" s="111"/>
      <c r="AD792" s="112"/>
      <c r="AE792" s="113"/>
    </row>
    <row r="793" spans="9:31" x14ac:dyDescent="0.2">
      <c r="I793" s="100"/>
      <c r="J793" s="101"/>
      <c r="K793" s="102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03"/>
      <c r="Y793" s="111"/>
      <c r="Z793" s="111"/>
      <c r="AA793" s="112"/>
      <c r="AB793" s="111"/>
      <c r="AC793" s="111"/>
      <c r="AD793" s="112"/>
      <c r="AE793" s="113"/>
    </row>
    <row r="794" spans="9:31" x14ac:dyDescent="0.2">
      <c r="I794" s="100"/>
      <c r="J794" s="101"/>
      <c r="K794" s="102"/>
      <c r="L794" s="163"/>
      <c r="M794" s="163"/>
      <c r="N794" s="163"/>
      <c r="O794" s="163"/>
      <c r="P794" s="163"/>
      <c r="Q794" s="163"/>
      <c r="R794" s="163"/>
      <c r="S794" s="163"/>
      <c r="T794" s="163"/>
      <c r="U794" s="163"/>
      <c r="V794" s="163"/>
      <c r="W794" s="163"/>
      <c r="X794" s="103"/>
      <c r="Y794" s="111"/>
      <c r="Z794" s="111"/>
      <c r="AA794" s="112"/>
      <c r="AB794" s="111"/>
      <c r="AC794" s="111"/>
      <c r="AD794" s="112"/>
      <c r="AE794" s="113"/>
    </row>
    <row r="795" spans="9:31" x14ac:dyDescent="0.2">
      <c r="I795" s="100"/>
      <c r="J795" s="101"/>
      <c r="K795" s="102"/>
      <c r="L795" s="163"/>
      <c r="M795" s="163"/>
      <c r="N795" s="163"/>
      <c r="O795" s="163"/>
      <c r="P795" s="163"/>
      <c r="Q795" s="163"/>
      <c r="R795" s="163"/>
      <c r="S795" s="163"/>
      <c r="T795" s="163"/>
      <c r="U795" s="163"/>
      <c r="V795" s="163"/>
      <c r="W795" s="163"/>
      <c r="X795" s="103"/>
      <c r="Y795" s="111"/>
      <c r="Z795" s="111"/>
      <c r="AA795" s="112"/>
      <c r="AB795" s="111"/>
      <c r="AC795" s="111"/>
      <c r="AD795" s="112"/>
      <c r="AE795" s="113"/>
    </row>
    <row r="796" spans="9:31" x14ac:dyDescent="0.2">
      <c r="I796" s="100"/>
      <c r="J796" s="101"/>
      <c r="K796" s="102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03"/>
      <c r="Y796" s="111"/>
      <c r="Z796" s="111"/>
      <c r="AA796" s="112"/>
      <c r="AB796" s="111"/>
      <c r="AC796" s="111"/>
      <c r="AD796" s="112"/>
      <c r="AE796" s="113"/>
    </row>
    <row r="797" spans="9:31" x14ac:dyDescent="0.2">
      <c r="I797" s="100"/>
      <c r="J797" s="101"/>
      <c r="K797" s="102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03"/>
      <c r="Y797" s="111"/>
      <c r="Z797" s="111"/>
      <c r="AA797" s="112"/>
      <c r="AB797" s="111"/>
      <c r="AC797" s="111"/>
      <c r="AD797" s="112"/>
      <c r="AE797" s="113"/>
    </row>
    <row r="798" spans="9:31" x14ac:dyDescent="0.2">
      <c r="I798" s="100"/>
      <c r="J798" s="101"/>
      <c r="K798" s="102"/>
      <c r="L798" s="163"/>
      <c r="M798" s="163"/>
      <c r="N798" s="163"/>
      <c r="O798" s="163"/>
      <c r="P798" s="163"/>
      <c r="Q798" s="163"/>
      <c r="R798" s="163"/>
      <c r="S798" s="163"/>
      <c r="T798" s="163"/>
      <c r="U798" s="163"/>
      <c r="V798" s="163"/>
      <c r="W798" s="163"/>
      <c r="X798" s="103"/>
      <c r="Y798" s="111"/>
      <c r="Z798" s="111"/>
      <c r="AA798" s="112"/>
      <c r="AB798" s="111"/>
      <c r="AC798" s="111"/>
      <c r="AD798" s="112"/>
      <c r="AE798" s="113"/>
    </row>
    <row r="799" spans="9:31" x14ac:dyDescent="0.2">
      <c r="I799" s="100"/>
      <c r="J799" s="101"/>
      <c r="K799" s="102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03"/>
      <c r="Y799" s="111"/>
      <c r="Z799" s="111"/>
      <c r="AA799" s="112"/>
      <c r="AB799" s="111"/>
      <c r="AC799" s="111"/>
      <c r="AD799" s="112"/>
      <c r="AE799" s="113"/>
    </row>
    <row r="800" spans="9:31" x14ac:dyDescent="0.2">
      <c r="I800" s="100"/>
      <c r="J800" s="101"/>
      <c r="K800" s="102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03"/>
      <c r="Y800" s="111"/>
      <c r="Z800" s="111"/>
      <c r="AA800" s="112"/>
      <c r="AB800" s="111"/>
      <c r="AC800" s="111"/>
      <c r="AD800" s="112"/>
      <c r="AE800" s="113"/>
    </row>
    <row r="801" spans="9:31" x14ac:dyDescent="0.2">
      <c r="I801" s="100"/>
      <c r="J801" s="101"/>
      <c r="K801" s="102"/>
      <c r="L801" s="163"/>
      <c r="M801" s="163"/>
      <c r="N801" s="163"/>
      <c r="O801" s="163"/>
      <c r="P801" s="163"/>
      <c r="Q801" s="163"/>
      <c r="R801" s="163"/>
      <c r="S801" s="163"/>
      <c r="T801" s="163"/>
      <c r="U801" s="163"/>
      <c r="V801" s="163"/>
      <c r="W801" s="163"/>
      <c r="X801" s="103"/>
      <c r="Y801" s="111"/>
      <c r="Z801" s="111"/>
      <c r="AA801" s="112"/>
      <c r="AB801" s="111"/>
      <c r="AC801" s="111"/>
      <c r="AD801" s="112"/>
      <c r="AE801" s="113"/>
    </row>
    <row r="802" spans="9:31" x14ac:dyDescent="0.2">
      <c r="I802" s="100"/>
      <c r="J802" s="101"/>
      <c r="K802" s="102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03"/>
      <c r="Y802" s="111"/>
      <c r="Z802" s="111"/>
      <c r="AA802" s="112"/>
      <c r="AB802" s="111"/>
      <c r="AC802" s="111"/>
      <c r="AD802" s="112"/>
      <c r="AE802" s="113"/>
    </row>
    <row r="803" spans="9:31" x14ac:dyDescent="0.2">
      <c r="I803" s="100"/>
      <c r="J803" s="101"/>
      <c r="K803" s="102"/>
      <c r="L803" s="163"/>
      <c r="M803" s="163"/>
      <c r="N803" s="163"/>
      <c r="O803" s="163"/>
      <c r="P803" s="163"/>
      <c r="Q803" s="163"/>
      <c r="R803" s="163"/>
      <c r="S803" s="163"/>
      <c r="T803" s="163"/>
      <c r="U803" s="163"/>
      <c r="V803" s="163"/>
      <c r="W803" s="163"/>
      <c r="X803" s="103"/>
      <c r="Y803" s="111"/>
      <c r="Z803" s="111"/>
      <c r="AA803" s="112"/>
      <c r="AB803" s="111"/>
      <c r="AC803" s="111"/>
      <c r="AD803" s="112"/>
      <c r="AE803" s="113"/>
    </row>
    <row r="804" spans="9:31" x14ac:dyDescent="0.2">
      <c r="I804" s="100"/>
      <c r="J804" s="101"/>
      <c r="K804" s="102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03"/>
      <c r="Y804" s="111"/>
      <c r="Z804" s="111"/>
      <c r="AA804" s="112"/>
      <c r="AB804" s="111"/>
      <c r="AC804" s="111"/>
      <c r="AD804" s="112"/>
      <c r="AE804" s="113"/>
    </row>
    <row r="805" spans="9:31" x14ac:dyDescent="0.2">
      <c r="I805" s="100"/>
      <c r="J805" s="101"/>
      <c r="K805" s="102"/>
      <c r="L805" s="163"/>
      <c r="M805" s="163"/>
      <c r="N805" s="163"/>
      <c r="O805" s="163"/>
      <c r="P805" s="163"/>
      <c r="Q805" s="163"/>
      <c r="R805" s="163"/>
      <c r="S805" s="163"/>
      <c r="T805" s="163"/>
      <c r="U805" s="163"/>
      <c r="V805" s="163"/>
      <c r="W805" s="163"/>
      <c r="X805" s="103"/>
      <c r="Y805" s="111"/>
      <c r="Z805" s="111"/>
      <c r="AA805" s="112"/>
      <c r="AB805" s="111"/>
      <c r="AC805" s="111"/>
      <c r="AD805" s="112"/>
      <c r="AE805" s="113"/>
    </row>
    <row r="806" spans="9:31" x14ac:dyDescent="0.2">
      <c r="I806" s="100"/>
      <c r="J806" s="101"/>
      <c r="K806" s="102"/>
      <c r="L806" s="163"/>
      <c r="M806" s="163"/>
      <c r="N806" s="163"/>
      <c r="O806" s="163"/>
      <c r="P806" s="163"/>
      <c r="Q806" s="163"/>
      <c r="R806" s="163"/>
      <c r="S806" s="163"/>
      <c r="T806" s="163"/>
      <c r="U806" s="163"/>
      <c r="V806" s="163"/>
      <c r="W806" s="163"/>
      <c r="X806" s="103"/>
      <c r="Y806" s="111"/>
      <c r="Z806" s="111"/>
      <c r="AA806" s="112"/>
      <c r="AB806" s="111"/>
      <c r="AC806" s="111"/>
      <c r="AD806" s="112"/>
      <c r="AE806" s="113"/>
    </row>
    <row r="807" spans="9:31" x14ac:dyDescent="0.2">
      <c r="I807" s="100"/>
      <c r="J807" s="101"/>
      <c r="K807" s="102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03"/>
      <c r="Y807" s="111"/>
      <c r="Z807" s="111"/>
      <c r="AA807" s="112"/>
      <c r="AB807" s="111"/>
      <c r="AC807" s="111"/>
      <c r="AD807" s="112"/>
      <c r="AE807" s="113"/>
    </row>
    <row r="808" spans="9:31" x14ac:dyDescent="0.2">
      <c r="I808" s="100"/>
      <c r="J808" s="101"/>
      <c r="K808" s="102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03"/>
      <c r="Y808" s="111"/>
      <c r="Z808" s="111"/>
      <c r="AA808" s="112"/>
      <c r="AB808" s="111"/>
      <c r="AC808" s="111"/>
      <c r="AD808" s="112"/>
      <c r="AE808" s="113"/>
    </row>
    <row r="809" spans="9:31" x14ac:dyDescent="0.2">
      <c r="I809" s="100"/>
      <c r="J809" s="101"/>
      <c r="K809" s="102"/>
      <c r="L809" s="163"/>
      <c r="M809" s="163"/>
      <c r="N809" s="163"/>
      <c r="O809" s="163"/>
      <c r="P809" s="163"/>
      <c r="Q809" s="163"/>
      <c r="R809" s="163"/>
      <c r="S809" s="163"/>
      <c r="T809" s="163"/>
      <c r="U809" s="163"/>
      <c r="V809" s="163"/>
      <c r="W809" s="163"/>
      <c r="X809" s="103"/>
      <c r="Y809" s="111"/>
      <c r="Z809" s="111"/>
      <c r="AA809" s="112"/>
      <c r="AB809" s="111"/>
      <c r="AC809" s="111"/>
      <c r="AD809" s="112"/>
      <c r="AE809" s="113"/>
    </row>
    <row r="810" spans="9:31" x14ac:dyDescent="0.2">
      <c r="I810" s="100"/>
      <c r="J810" s="101"/>
      <c r="K810" s="102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03"/>
      <c r="Y810" s="111"/>
      <c r="Z810" s="111"/>
      <c r="AA810" s="112"/>
      <c r="AB810" s="111"/>
      <c r="AC810" s="111"/>
      <c r="AD810" s="112"/>
      <c r="AE810" s="113"/>
    </row>
    <row r="811" spans="9:31" x14ac:dyDescent="0.2">
      <c r="I811" s="100"/>
      <c r="J811" s="101"/>
      <c r="K811" s="102"/>
      <c r="L811" s="163"/>
      <c r="M811" s="163"/>
      <c r="N811" s="163"/>
      <c r="O811" s="163"/>
      <c r="P811" s="163"/>
      <c r="Q811" s="163"/>
      <c r="R811" s="163"/>
      <c r="S811" s="163"/>
      <c r="T811" s="163"/>
      <c r="U811" s="163"/>
      <c r="V811" s="163"/>
      <c r="W811" s="163"/>
      <c r="X811" s="103"/>
      <c r="Y811" s="111"/>
      <c r="Z811" s="111"/>
      <c r="AA811" s="112"/>
      <c r="AB811" s="111"/>
      <c r="AC811" s="111"/>
      <c r="AD811" s="112"/>
      <c r="AE811" s="113"/>
    </row>
    <row r="812" spans="9:31" x14ac:dyDescent="0.2">
      <c r="I812" s="100"/>
      <c r="J812" s="101"/>
      <c r="K812" s="102"/>
      <c r="L812" s="163"/>
      <c r="M812" s="163"/>
      <c r="N812" s="163"/>
      <c r="O812" s="163"/>
      <c r="P812" s="163"/>
      <c r="Q812" s="163"/>
      <c r="R812" s="163"/>
      <c r="S812" s="163"/>
      <c r="T812" s="163"/>
      <c r="U812" s="163"/>
      <c r="V812" s="163"/>
      <c r="W812" s="163"/>
      <c r="X812" s="103"/>
      <c r="Y812" s="111"/>
      <c r="Z812" s="111"/>
      <c r="AA812" s="112"/>
      <c r="AB812" s="111"/>
      <c r="AC812" s="111"/>
      <c r="AD812" s="112"/>
      <c r="AE812" s="113"/>
    </row>
    <row r="813" spans="9:31" x14ac:dyDescent="0.2">
      <c r="I813" s="100"/>
      <c r="J813" s="101"/>
      <c r="K813" s="102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03"/>
      <c r="Y813" s="111"/>
      <c r="Z813" s="111"/>
      <c r="AA813" s="112"/>
      <c r="AB813" s="111"/>
      <c r="AC813" s="111"/>
      <c r="AD813" s="112"/>
      <c r="AE813" s="113"/>
    </row>
    <row r="814" spans="9:31" x14ac:dyDescent="0.2">
      <c r="I814" s="100"/>
      <c r="J814" s="101"/>
      <c r="K814" s="102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03"/>
      <c r="Y814" s="111"/>
      <c r="Z814" s="111"/>
      <c r="AA814" s="112"/>
      <c r="AB814" s="111"/>
      <c r="AC814" s="111"/>
      <c r="AD814" s="112"/>
      <c r="AE814" s="113"/>
    </row>
    <row r="815" spans="9:31" x14ac:dyDescent="0.2">
      <c r="I815" s="100"/>
      <c r="J815" s="101"/>
      <c r="K815" s="102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03"/>
      <c r="Y815" s="111"/>
      <c r="Z815" s="111"/>
      <c r="AA815" s="112"/>
      <c r="AB815" s="111"/>
      <c r="AC815" s="111"/>
      <c r="AD815" s="112"/>
      <c r="AE815" s="113"/>
    </row>
    <row r="816" spans="9:31" x14ac:dyDescent="0.2">
      <c r="I816" s="100"/>
      <c r="J816" s="101"/>
      <c r="K816" s="102"/>
      <c r="L816" s="163"/>
      <c r="M816" s="163"/>
      <c r="N816" s="163"/>
      <c r="O816" s="163"/>
      <c r="P816" s="163"/>
      <c r="Q816" s="163"/>
      <c r="R816" s="163"/>
      <c r="S816" s="163"/>
      <c r="T816" s="163"/>
      <c r="U816" s="163"/>
      <c r="V816" s="163"/>
      <c r="W816" s="163"/>
      <c r="X816" s="103"/>
      <c r="Y816" s="111"/>
      <c r="Z816" s="111"/>
      <c r="AA816" s="112"/>
      <c r="AB816" s="111"/>
      <c r="AC816" s="111"/>
      <c r="AD816" s="112"/>
      <c r="AE816" s="113"/>
    </row>
    <row r="817" spans="9:31" x14ac:dyDescent="0.2">
      <c r="I817" s="100"/>
      <c r="J817" s="101"/>
      <c r="K817" s="102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03"/>
      <c r="Y817" s="111"/>
      <c r="Z817" s="111"/>
      <c r="AA817" s="112"/>
      <c r="AB817" s="111"/>
      <c r="AC817" s="111"/>
      <c r="AD817" s="112"/>
      <c r="AE817" s="113"/>
    </row>
    <row r="818" spans="9:31" x14ac:dyDescent="0.2">
      <c r="I818" s="100"/>
      <c r="J818" s="101"/>
      <c r="K818" s="102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03"/>
      <c r="Y818" s="111"/>
      <c r="Z818" s="111"/>
      <c r="AA818" s="112"/>
      <c r="AB818" s="111"/>
      <c r="AC818" s="111"/>
      <c r="AD818" s="112"/>
      <c r="AE818" s="113"/>
    </row>
    <row r="819" spans="9:31" x14ac:dyDescent="0.2">
      <c r="I819" s="100"/>
      <c r="J819" s="101"/>
      <c r="K819" s="102"/>
      <c r="L819" s="163"/>
      <c r="M819" s="163"/>
      <c r="N819" s="163"/>
      <c r="O819" s="163"/>
      <c r="P819" s="163"/>
      <c r="Q819" s="163"/>
      <c r="R819" s="163"/>
      <c r="S819" s="163"/>
      <c r="T819" s="163"/>
      <c r="U819" s="163"/>
      <c r="V819" s="163"/>
      <c r="W819" s="163"/>
      <c r="X819" s="103"/>
      <c r="Y819" s="111"/>
      <c r="Z819" s="111"/>
      <c r="AA819" s="112"/>
      <c r="AB819" s="111"/>
      <c r="AC819" s="111"/>
      <c r="AD819" s="112"/>
      <c r="AE819" s="113"/>
    </row>
    <row r="820" spans="9:31" x14ac:dyDescent="0.2">
      <c r="I820" s="100"/>
      <c r="J820" s="101"/>
      <c r="K820" s="102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03"/>
      <c r="Y820" s="111"/>
      <c r="Z820" s="111"/>
      <c r="AA820" s="112"/>
      <c r="AB820" s="111"/>
      <c r="AC820" s="111"/>
      <c r="AD820" s="112"/>
      <c r="AE820" s="113"/>
    </row>
    <row r="821" spans="9:31" x14ac:dyDescent="0.2">
      <c r="I821" s="100"/>
      <c r="J821" s="101"/>
      <c r="K821" s="102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03"/>
      <c r="Y821" s="111"/>
      <c r="Z821" s="111"/>
      <c r="AA821" s="112"/>
      <c r="AB821" s="111"/>
      <c r="AC821" s="111"/>
      <c r="AD821" s="112"/>
      <c r="AE821" s="113"/>
    </row>
    <row r="822" spans="9:31" x14ac:dyDescent="0.2">
      <c r="I822" s="100"/>
      <c r="J822" s="101"/>
      <c r="K822" s="102"/>
      <c r="L822" s="163"/>
      <c r="M822" s="163"/>
      <c r="N822" s="163"/>
      <c r="O822" s="163"/>
      <c r="P822" s="163"/>
      <c r="Q822" s="163"/>
      <c r="R822" s="163"/>
      <c r="S822" s="163"/>
      <c r="T822" s="163"/>
      <c r="U822" s="163"/>
      <c r="V822" s="163"/>
      <c r="W822" s="163"/>
      <c r="X822" s="103"/>
      <c r="Y822" s="111"/>
      <c r="Z822" s="111"/>
      <c r="AA822" s="112"/>
      <c r="AB822" s="111"/>
      <c r="AC822" s="111"/>
      <c r="AD822" s="112"/>
      <c r="AE822" s="113"/>
    </row>
    <row r="823" spans="9:31" x14ac:dyDescent="0.2">
      <c r="I823" s="100"/>
      <c r="J823" s="101"/>
      <c r="K823" s="102"/>
      <c r="L823" s="163"/>
      <c r="M823" s="163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03"/>
      <c r="Y823" s="111"/>
      <c r="Z823" s="111"/>
      <c r="AA823" s="112"/>
      <c r="AB823" s="111"/>
      <c r="AC823" s="111"/>
      <c r="AD823" s="112"/>
      <c r="AE823" s="113"/>
    </row>
    <row r="824" spans="9:31" x14ac:dyDescent="0.2">
      <c r="I824" s="100"/>
      <c r="J824" s="101"/>
      <c r="K824" s="102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03"/>
      <c r="Y824" s="111"/>
      <c r="Z824" s="111"/>
      <c r="AA824" s="112"/>
      <c r="AB824" s="111"/>
      <c r="AC824" s="111"/>
      <c r="AD824" s="112"/>
      <c r="AE824" s="113"/>
    </row>
    <row r="825" spans="9:31" x14ac:dyDescent="0.2">
      <c r="I825" s="100"/>
      <c r="J825" s="101"/>
      <c r="K825" s="102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03"/>
      <c r="Y825" s="111"/>
      <c r="Z825" s="111"/>
      <c r="AA825" s="112"/>
      <c r="AB825" s="111"/>
      <c r="AC825" s="111"/>
      <c r="AD825" s="112"/>
      <c r="AE825" s="113"/>
    </row>
    <row r="826" spans="9:31" x14ac:dyDescent="0.2">
      <c r="I826" s="100"/>
      <c r="J826" s="101"/>
      <c r="K826" s="102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03"/>
      <c r="Y826" s="111"/>
      <c r="Z826" s="111"/>
      <c r="AA826" s="112"/>
      <c r="AB826" s="111"/>
      <c r="AC826" s="111"/>
      <c r="AD826" s="112"/>
      <c r="AE826" s="113"/>
    </row>
    <row r="827" spans="9:31" x14ac:dyDescent="0.2">
      <c r="I827" s="100"/>
      <c r="J827" s="101"/>
      <c r="K827" s="102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03"/>
      <c r="Y827" s="111"/>
      <c r="Z827" s="111"/>
      <c r="AA827" s="112"/>
      <c r="AB827" s="111"/>
      <c r="AC827" s="111"/>
      <c r="AD827" s="112"/>
      <c r="AE827" s="113"/>
    </row>
    <row r="828" spans="9:31" x14ac:dyDescent="0.2">
      <c r="I828" s="100"/>
      <c r="J828" s="101"/>
      <c r="K828" s="102"/>
      <c r="L828" s="163"/>
      <c r="M828" s="163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03"/>
      <c r="Y828" s="111"/>
      <c r="Z828" s="111"/>
      <c r="AA828" s="112"/>
      <c r="AB828" s="111"/>
      <c r="AC828" s="111"/>
      <c r="AD828" s="112"/>
      <c r="AE828" s="113"/>
    </row>
    <row r="829" spans="9:31" x14ac:dyDescent="0.2">
      <c r="I829" s="100"/>
      <c r="J829" s="101"/>
      <c r="K829" s="102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03"/>
      <c r="Y829" s="111"/>
      <c r="Z829" s="111"/>
      <c r="AA829" s="112"/>
      <c r="AB829" s="111"/>
      <c r="AC829" s="111"/>
      <c r="AD829" s="112"/>
      <c r="AE829" s="113"/>
    </row>
    <row r="830" spans="9:31" x14ac:dyDescent="0.2">
      <c r="I830" s="100"/>
      <c r="J830" s="101"/>
      <c r="K830" s="102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03"/>
      <c r="Y830" s="111"/>
      <c r="Z830" s="111"/>
      <c r="AA830" s="112"/>
      <c r="AB830" s="111"/>
      <c r="AC830" s="111"/>
      <c r="AD830" s="112"/>
      <c r="AE830" s="113"/>
    </row>
    <row r="831" spans="9:31" x14ac:dyDescent="0.2">
      <c r="I831" s="100"/>
      <c r="J831" s="101"/>
      <c r="K831" s="102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03"/>
      <c r="Y831" s="111"/>
      <c r="Z831" s="111"/>
      <c r="AA831" s="112"/>
      <c r="AB831" s="111"/>
      <c r="AC831" s="111"/>
      <c r="AD831" s="112"/>
      <c r="AE831" s="113"/>
    </row>
    <row r="832" spans="9:31" x14ac:dyDescent="0.2">
      <c r="I832" s="100"/>
      <c r="J832" s="101"/>
      <c r="K832" s="102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03"/>
      <c r="Y832" s="111"/>
      <c r="Z832" s="111"/>
      <c r="AA832" s="112"/>
      <c r="AB832" s="111"/>
      <c r="AC832" s="111"/>
      <c r="AD832" s="112"/>
      <c r="AE832" s="113"/>
    </row>
    <row r="833" spans="9:31" x14ac:dyDescent="0.2">
      <c r="I833" s="100"/>
      <c r="J833" s="101"/>
      <c r="K833" s="102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03"/>
      <c r="Y833" s="111"/>
      <c r="Z833" s="111"/>
      <c r="AA833" s="112"/>
      <c r="AB833" s="111"/>
      <c r="AC833" s="111"/>
      <c r="AD833" s="112"/>
      <c r="AE833" s="113"/>
    </row>
    <row r="834" spans="9:31" x14ac:dyDescent="0.2">
      <c r="I834" s="100"/>
      <c r="J834" s="101"/>
      <c r="K834" s="102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03"/>
      <c r="Y834" s="111"/>
      <c r="Z834" s="111"/>
      <c r="AA834" s="112"/>
      <c r="AB834" s="111"/>
      <c r="AC834" s="111"/>
      <c r="AD834" s="112"/>
      <c r="AE834" s="113"/>
    </row>
    <row r="835" spans="9:31" x14ac:dyDescent="0.2">
      <c r="I835" s="100"/>
      <c r="J835" s="101"/>
      <c r="K835" s="102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03"/>
      <c r="Y835" s="111"/>
      <c r="Z835" s="111"/>
      <c r="AA835" s="112"/>
      <c r="AB835" s="111"/>
      <c r="AC835" s="111"/>
      <c r="AD835" s="112"/>
      <c r="AE835" s="113"/>
    </row>
    <row r="836" spans="9:31" x14ac:dyDescent="0.2">
      <c r="I836" s="100"/>
      <c r="J836" s="101"/>
      <c r="K836" s="102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03"/>
      <c r="Y836" s="111"/>
      <c r="Z836" s="111"/>
      <c r="AA836" s="112"/>
      <c r="AB836" s="111"/>
      <c r="AC836" s="111"/>
      <c r="AD836" s="112"/>
      <c r="AE836" s="113"/>
    </row>
    <row r="837" spans="9:31" x14ac:dyDescent="0.2">
      <c r="I837" s="100"/>
      <c r="J837" s="101"/>
      <c r="K837" s="102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03"/>
      <c r="Y837" s="111"/>
      <c r="Z837" s="111"/>
      <c r="AA837" s="112"/>
      <c r="AB837" s="111"/>
      <c r="AC837" s="111"/>
      <c r="AD837" s="112"/>
      <c r="AE837" s="113"/>
    </row>
    <row r="838" spans="9:31" x14ac:dyDescent="0.2">
      <c r="I838" s="100"/>
      <c r="J838" s="101"/>
      <c r="K838" s="102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03"/>
      <c r="Y838" s="111"/>
      <c r="Z838" s="111"/>
      <c r="AA838" s="112"/>
      <c r="AB838" s="111"/>
      <c r="AC838" s="111"/>
      <c r="AD838" s="112"/>
      <c r="AE838" s="113"/>
    </row>
    <row r="839" spans="9:31" x14ac:dyDescent="0.2">
      <c r="I839" s="100"/>
      <c r="J839" s="101"/>
      <c r="K839" s="102"/>
      <c r="L839" s="163"/>
      <c r="M839" s="163"/>
      <c r="N839" s="163"/>
      <c r="O839" s="163"/>
      <c r="P839" s="163"/>
      <c r="Q839" s="163"/>
      <c r="R839" s="163"/>
      <c r="S839" s="163"/>
      <c r="T839" s="163"/>
      <c r="U839" s="163"/>
      <c r="V839" s="163"/>
      <c r="W839" s="163"/>
      <c r="X839" s="103"/>
      <c r="Y839" s="111"/>
      <c r="Z839" s="111"/>
      <c r="AA839" s="112"/>
      <c r="AB839" s="111"/>
      <c r="AC839" s="111"/>
      <c r="AD839" s="112"/>
      <c r="AE839" s="113"/>
    </row>
    <row r="840" spans="9:31" x14ac:dyDescent="0.2">
      <c r="I840" s="100"/>
      <c r="J840" s="101"/>
      <c r="K840" s="102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03"/>
      <c r="Y840" s="111"/>
      <c r="Z840" s="111"/>
      <c r="AA840" s="112"/>
      <c r="AB840" s="111"/>
      <c r="AC840" s="111"/>
      <c r="AD840" s="112"/>
      <c r="AE840" s="113"/>
    </row>
    <row r="841" spans="9:31" x14ac:dyDescent="0.2">
      <c r="I841" s="100"/>
      <c r="J841" s="101"/>
      <c r="K841" s="102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03"/>
      <c r="Y841" s="111"/>
      <c r="Z841" s="111"/>
      <c r="AA841" s="112"/>
      <c r="AB841" s="111"/>
      <c r="AC841" s="111"/>
      <c r="AD841" s="112"/>
      <c r="AE841" s="113"/>
    </row>
    <row r="842" spans="9:31" x14ac:dyDescent="0.2">
      <c r="I842" s="100"/>
      <c r="J842" s="101"/>
      <c r="K842" s="102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03"/>
      <c r="Y842" s="111"/>
      <c r="Z842" s="111"/>
      <c r="AA842" s="112"/>
      <c r="AB842" s="111"/>
      <c r="AC842" s="111"/>
      <c r="AD842" s="112"/>
      <c r="AE842" s="113"/>
    </row>
    <row r="843" spans="9:31" x14ac:dyDescent="0.2">
      <c r="I843" s="100"/>
      <c r="J843" s="101"/>
      <c r="K843" s="102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03"/>
      <c r="Y843" s="111"/>
      <c r="Z843" s="111"/>
      <c r="AA843" s="112"/>
      <c r="AB843" s="111"/>
      <c r="AC843" s="111"/>
      <c r="AD843" s="112"/>
      <c r="AE843" s="113"/>
    </row>
    <row r="844" spans="9:31" x14ac:dyDescent="0.2">
      <c r="I844" s="100"/>
      <c r="J844" s="101"/>
      <c r="K844" s="102"/>
      <c r="L844" s="163"/>
      <c r="M844" s="163"/>
      <c r="N844" s="163"/>
      <c r="O844" s="163"/>
      <c r="P844" s="163"/>
      <c r="Q844" s="163"/>
      <c r="R844" s="163"/>
      <c r="S844" s="163"/>
      <c r="T844" s="163"/>
      <c r="U844" s="163"/>
      <c r="V844" s="163"/>
      <c r="W844" s="163"/>
      <c r="X844" s="103"/>
      <c r="Y844" s="111"/>
      <c r="Z844" s="111"/>
      <c r="AA844" s="112"/>
      <c r="AB844" s="111"/>
      <c r="AC844" s="111"/>
      <c r="AD844" s="112"/>
      <c r="AE844" s="113"/>
    </row>
    <row r="845" spans="9:31" x14ac:dyDescent="0.2">
      <c r="I845" s="100"/>
      <c r="J845" s="101"/>
      <c r="K845" s="102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03"/>
      <c r="Y845" s="111"/>
      <c r="Z845" s="111"/>
      <c r="AA845" s="112"/>
      <c r="AB845" s="111"/>
      <c r="AC845" s="111"/>
      <c r="AD845" s="112"/>
      <c r="AE845" s="113"/>
    </row>
    <row r="846" spans="9:31" x14ac:dyDescent="0.2">
      <c r="I846" s="100"/>
      <c r="J846" s="101"/>
      <c r="K846" s="102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03"/>
      <c r="Y846" s="111"/>
      <c r="Z846" s="111"/>
      <c r="AA846" s="112"/>
      <c r="AB846" s="111"/>
      <c r="AC846" s="111"/>
      <c r="AD846" s="112"/>
      <c r="AE846" s="113"/>
    </row>
    <row r="847" spans="9:31" x14ac:dyDescent="0.2">
      <c r="I847" s="100"/>
      <c r="J847" s="101"/>
      <c r="K847" s="102"/>
      <c r="L847" s="163"/>
      <c r="M847" s="163"/>
      <c r="N847" s="163"/>
      <c r="O847" s="163"/>
      <c r="P847" s="163"/>
      <c r="Q847" s="163"/>
      <c r="R847" s="163"/>
      <c r="S847" s="163"/>
      <c r="T847" s="163"/>
      <c r="U847" s="163"/>
      <c r="V847" s="163"/>
      <c r="W847" s="163"/>
      <c r="X847" s="103"/>
      <c r="Y847" s="111"/>
      <c r="Z847" s="111"/>
      <c r="AA847" s="112"/>
      <c r="AB847" s="111"/>
      <c r="AC847" s="111"/>
      <c r="AD847" s="112"/>
      <c r="AE847" s="113"/>
    </row>
    <row r="848" spans="9:31" x14ac:dyDescent="0.2">
      <c r="I848" s="100"/>
      <c r="J848" s="101"/>
      <c r="K848" s="102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03"/>
      <c r="Y848" s="111"/>
      <c r="Z848" s="111"/>
      <c r="AA848" s="112"/>
      <c r="AB848" s="111"/>
      <c r="AC848" s="111"/>
      <c r="AD848" s="112"/>
      <c r="AE848" s="113"/>
    </row>
    <row r="849" spans="9:31" x14ac:dyDescent="0.2">
      <c r="I849" s="100"/>
      <c r="J849" s="101"/>
      <c r="K849" s="102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03"/>
      <c r="Y849" s="111"/>
      <c r="Z849" s="111"/>
      <c r="AA849" s="112"/>
      <c r="AB849" s="111"/>
      <c r="AC849" s="111"/>
      <c r="AD849" s="112"/>
      <c r="AE849" s="113"/>
    </row>
    <row r="850" spans="9:31" x14ac:dyDescent="0.2">
      <c r="I850" s="100"/>
      <c r="J850" s="101"/>
      <c r="K850" s="102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03"/>
      <c r="Y850" s="111"/>
      <c r="Z850" s="111"/>
      <c r="AA850" s="112"/>
      <c r="AB850" s="111"/>
      <c r="AC850" s="111"/>
      <c r="AD850" s="112"/>
      <c r="AE850" s="113"/>
    </row>
    <row r="851" spans="9:31" x14ac:dyDescent="0.2">
      <c r="I851" s="100"/>
      <c r="J851" s="101"/>
      <c r="K851" s="102"/>
      <c r="L851" s="163"/>
      <c r="M851" s="163"/>
      <c r="N851" s="163"/>
      <c r="O851" s="163"/>
      <c r="P851" s="163"/>
      <c r="Q851" s="163"/>
      <c r="R851" s="163"/>
      <c r="S851" s="163"/>
      <c r="T851" s="163"/>
      <c r="U851" s="163"/>
      <c r="V851" s="163"/>
      <c r="W851" s="163"/>
      <c r="X851" s="103"/>
      <c r="Y851" s="111"/>
      <c r="Z851" s="111"/>
      <c r="AA851" s="112"/>
      <c r="AB851" s="111"/>
      <c r="AC851" s="111"/>
      <c r="AD851" s="112"/>
      <c r="AE851" s="113"/>
    </row>
    <row r="852" spans="9:31" x14ac:dyDescent="0.2">
      <c r="I852" s="100"/>
      <c r="J852" s="101"/>
      <c r="K852" s="102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03"/>
      <c r="Y852" s="111"/>
      <c r="Z852" s="111"/>
      <c r="AA852" s="112"/>
      <c r="AB852" s="111"/>
      <c r="AC852" s="111"/>
      <c r="AD852" s="112"/>
      <c r="AE852" s="113"/>
    </row>
    <row r="853" spans="9:31" x14ac:dyDescent="0.2">
      <c r="I853" s="100"/>
      <c r="J853" s="101"/>
      <c r="K853" s="102"/>
      <c r="L853" s="163"/>
      <c r="M853" s="163"/>
      <c r="N853" s="163"/>
      <c r="O853" s="163"/>
      <c r="P853" s="163"/>
      <c r="Q853" s="163"/>
      <c r="R853" s="163"/>
      <c r="S853" s="163"/>
      <c r="T853" s="163"/>
      <c r="U853" s="163"/>
      <c r="V853" s="163"/>
      <c r="W853" s="163"/>
      <c r="X853" s="103"/>
      <c r="Y853" s="111"/>
      <c r="Z853" s="111"/>
      <c r="AA853" s="112"/>
      <c r="AB853" s="111"/>
      <c r="AC853" s="111"/>
      <c r="AD853" s="112"/>
      <c r="AE853" s="113"/>
    </row>
    <row r="854" spans="9:31" x14ac:dyDescent="0.2">
      <c r="I854" s="100"/>
      <c r="J854" s="101"/>
      <c r="K854" s="102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03"/>
      <c r="Y854" s="111"/>
      <c r="Z854" s="111"/>
      <c r="AA854" s="112"/>
      <c r="AB854" s="111"/>
      <c r="AC854" s="111"/>
      <c r="AD854" s="112"/>
      <c r="AE854" s="113"/>
    </row>
    <row r="855" spans="9:31" x14ac:dyDescent="0.2">
      <c r="I855" s="100"/>
      <c r="J855" s="101"/>
      <c r="K855" s="102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03"/>
      <c r="Y855" s="111"/>
      <c r="Z855" s="111"/>
      <c r="AA855" s="112"/>
      <c r="AB855" s="111"/>
      <c r="AC855" s="111"/>
      <c r="AD855" s="112"/>
      <c r="AE855" s="113"/>
    </row>
    <row r="856" spans="9:31" x14ac:dyDescent="0.2">
      <c r="I856" s="100"/>
      <c r="J856" s="101"/>
      <c r="K856" s="102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03"/>
      <c r="Y856" s="111"/>
      <c r="Z856" s="111"/>
      <c r="AA856" s="112"/>
      <c r="AB856" s="111"/>
      <c r="AC856" s="111"/>
      <c r="AD856" s="112"/>
      <c r="AE856" s="113"/>
    </row>
    <row r="857" spans="9:31" x14ac:dyDescent="0.2">
      <c r="I857" s="100"/>
      <c r="J857" s="101"/>
      <c r="K857" s="102"/>
      <c r="L857" s="163"/>
      <c r="M857" s="163"/>
      <c r="N857" s="163"/>
      <c r="O857" s="163"/>
      <c r="P857" s="163"/>
      <c r="Q857" s="163"/>
      <c r="R857" s="163"/>
      <c r="S857" s="163"/>
      <c r="T857" s="163"/>
      <c r="U857" s="163"/>
      <c r="V857" s="163"/>
      <c r="W857" s="163"/>
      <c r="X857" s="103"/>
      <c r="Y857" s="111"/>
      <c r="Z857" s="111"/>
      <c r="AA857" s="112"/>
      <c r="AB857" s="111"/>
      <c r="AC857" s="111"/>
      <c r="AD857" s="112"/>
      <c r="AE857" s="113"/>
    </row>
    <row r="858" spans="9:31" x14ac:dyDescent="0.2">
      <c r="I858" s="100"/>
      <c r="J858" s="101"/>
      <c r="K858" s="102"/>
      <c r="L858" s="163"/>
      <c r="M858" s="163"/>
      <c r="N858" s="163"/>
      <c r="O858" s="163"/>
      <c r="P858" s="163"/>
      <c r="Q858" s="163"/>
      <c r="R858" s="163"/>
      <c r="S858" s="163"/>
      <c r="T858" s="163"/>
      <c r="U858" s="163"/>
      <c r="V858" s="163"/>
      <c r="W858" s="163"/>
      <c r="X858" s="103"/>
      <c r="Y858" s="111"/>
      <c r="Z858" s="111"/>
      <c r="AA858" s="112"/>
      <c r="AB858" s="111"/>
      <c r="AC858" s="111"/>
      <c r="AD858" s="112"/>
      <c r="AE858" s="113"/>
    </row>
    <row r="859" spans="9:31" x14ac:dyDescent="0.2">
      <c r="I859" s="100"/>
      <c r="J859" s="101"/>
      <c r="K859" s="102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03"/>
      <c r="Y859" s="111"/>
      <c r="Z859" s="111"/>
      <c r="AA859" s="112"/>
      <c r="AB859" s="111"/>
      <c r="AC859" s="111"/>
      <c r="AD859" s="112"/>
      <c r="AE859" s="113"/>
    </row>
    <row r="860" spans="9:31" x14ac:dyDescent="0.2">
      <c r="I860" s="100"/>
      <c r="J860" s="101"/>
      <c r="K860" s="102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03"/>
      <c r="Y860" s="111"/>
      <c r="Z860" s="111"/>
      <c r="AA860" s="112"/>
      <c r="AB860" s="111"/>
      <c r="AC860" s="111"/>
      <c r="AD860" s="112"/>
      <c r="AE860" s="113"/>
    </row>
    <row r="861" spans="9:31" x14ac:dyDescent="0.2">
      <c r="I861" s="100"/>
      <c r="J861" s="101"/>
      <c r="K861" s="102"/>
      <c r="L861" s="163"/>
      <c r="M861" s="163"/>
      <c r="N861" s="163"/>
      <c r="O861" s="163"/>
      <c r="P861" s="163"/>
      <c r="Q861" s="163"/>
      <c r="R861" s="163"/>
      <c r="S861" s="163"/>
      <c r="T861" s="163"/>
      <c r="U861" s="163"/>
      <c r="V861" s="163"/>
      <c r="W861" s="163"/>
      <c r="X861" s="103"/>
      <c r="Y861" s="111"/>
      <c r="Z861" s="111"/>
      <c r="AA861" s="112"/>
      <c r="AB861" s="111"/>
      <c r="AC861" s="111"/>
      <c r="AD861" s="112"/>
      <c r="AE861" s="113"/>
    </row>
    <row r="862" spans="9:31" x14ac:dyDescent="0.2">
      <c r="I862" s="100"/>
      <c r="J862" s="101"/>
      <c r="K862" s="102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03"/>
      <c r="Y862" s="111"/>
      <c r="Z862" s="111"/>
      <c r="AA862" s="112"/>
      <c r="AB862" s="111"/>
      <c r="AC862" s="111"/>
      <c r="AD862" s="112"/>
      <c r="AE862" s="113"/>
    </row>
    <row r="863" spans="9:31" x14ac:dyDescent="0.2">
      <c r="I863" s="100"/>
      <c r="J863" s="101"/>
      <c r="K863" s="102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03"/>
      <c r="Y863" s="111"/>
      <c r="Z863" s="111"/>
      <c r="AA863" s="112"/>
      <c r="AB863" s="111"/>
      <c r="AC863" s="111"/>
      <c r="AD863" s="112"/>
      <c r="AE863" s="113"/>
    </row>
    <row r="864" spans="9:31" x14ac:dyDescent="0.2">
      <c r="I864" s="100"/>
      <c r="J864" s="101"/>
      <c r="K864" s="102"/>
      <c r="L864" s="163"/>
      <c r="M864" s="163"/>
      <c r="N864" s="163"/>
      <c r="O864" s="163"/>
      <c r="P864" s="163"/>
      <c r="Q864" s="163"/>
      <c r="R864" s="163"/>
      <c r="S864" s="163"/>
      <c r="T864" s="163"/>
      <c r="U864" s="163"/>
      <c r="V864" s="163"/>
      <c r="W864" s="163"/>
      <c r="X864" s="103"/>
      <c r="Y864" s="111"/>
      <c r="Z864" s="111"/>
      <c r="AA864" s="112"/>
      <c r="AB864" s="111"/>
      <c r="AC864" s="111"/>
      <c r="AD864" s="112"/>
      <c r="AE864" s="113"/>
    </row>
    <row r="865" spans="9:31" x14ac:dyDescent="0.2">
      <c r="I865" s="100"/>
      <c r="J865" s="101"/>
      <c r="K865" s="102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03"/>
      <c r="Y865" s="111"/>
      <c r="Z865" s="111"/>
      <c r="AA865" s="112"/>
      <c r="AB865" s="111"/>
      <c r="AC865" s="111"/>
      <c r="AD865" s="112"/>
      <c r="AE865" s="113"/>
    </row>
    <row r="866" spans="9:31" x14ac:dyDescent="0.2">
      <c r="I866" s="100"/>
      <c r="J866" s="101"/>
      <c r="K866" s="102"/>
      <c r="L866" s="163"/>
      <c r="M866" s="163"/>
      <c r="N866" s="163"/>
      <c r="O866" s="163"/>
      <c r="P866" s="163"/>
      <c r="Q866" s="163"/>
      <c r="R866" s="163"/>
      <c r="S866" s="163"/>
      <c r="T866" s="163"/>
      <c r="U866" s="163"/>
      <c r="V866" s="163"/>
      <c r="W866" s="163"/>
      <c r="X866" s="103"/>
      <c r="Y866" s="111"/>
      <c r="Z866" s="111"/>
      <c r="AA866" s="112"/>
      <c r="AB866" s="111"/>
      <c r="AC866" s="111"/>
      <c r="AD866" s="112"/>
      <c r="AE866" s="113"/>
    </row>
    <row r="867" spans="9:31" x14ac:dyDescent="0.2">
      <c r="I867" s="100"/>
      <c r="J867" s="101"/>
      <c r="K867" s="102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03"/>
      <c r="Y867" s="111"/>
      <c r="Z867" s="111"/>
      <c r="AA867" s="112"/>
      <c r="AB867" s="111"/>
      <c r="AC867" s="111"/>
      <c r="AD867" s="112"/>
      <c r="AE867" s="113"/>
    </row>
    <row r="868" spans="9:31" x14ac:dyDescent="0.2">
      <c r="I868" s="100"/>
      <c r="J868" s="101"/>
      <c r="K868" s="102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03"/>
      <c r="Y868" s="111"/>
      <c r="Z868" s="111"/>
      <c r="AA868" s="112"/>
      <c r="AB868" s="111"/>
      <c r="AC868" s="111"/>
      <c r="AD868" s="112"/>
      <c r="AE868" s="113"/>
    </row>
    <row r="869" spans="9:31" x14ac:dyDescent="0.2">
      <c r="I869" s="100"/>
      <c r="J869" s="101"/>
      <c r="K869" s="102"/>
      <c r="L869" s="163"/>
      <c r="M869" s="163"/>
      <c r="N869" s="163"/>
      <c r="O869" s="163"/>
      <c r="P869" s="163"/>
      <c r="Q869" s="163"/>
      <c r="R869" s="163"/>
      <c r="S869" s="163"/>
      <c r="T869" s="163"/>
      <c r="U869" s="163"/>
      <c r="V869" s="163"/>
      <c r="W869" s="163"/>
      <c r="X869" s="103"/>
      <c r="Y869" s="111"/>
      <c r="Z869" s="111"/>
      <c r="AA869" s="112"/>
      <c r="AB869" s="111"/>
      <c r="AC869" s="111"/>
      <c r="AD869" s="112"/>
      <c r="AE869" s="113"/>
    </row>
    <row r="870" spans="9:31" x14ac:dyDescent="0.2">
      <c r="I870" s="100"/>
      <c r="J870" s="101"/>
      <c r="K870" s="102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03"/>
      <c r="Y870" s="111"/>
      <c r="Z870" s="111"/>
      <c r="AA870" s="112"/>
      <c r="AB870" s="111"/>
      <c r="AC870" s="111"/>
      <c r="AD870" s="112"/>
      <c r="AE870" s="113"/>
    </row>
    <row r="871" spans="9:31" x14ac:dyDescent="0.2">
      <c r="I871" s="100"/>
      <c r="J871" s="101"/>
      <c r="K871" s="102"/>
      <c r="L871" s="163"/>
      <c r="M871" s="163"/>
      <c r="N871" s="163"/>
      <c r="O871" s="163"/>
      <c r="P871" s="163"/>
      <c r="Q871" s="163"/>
      <c r="R871" s="163"/>
      <c r="S871" s="163"/>
      <c r="T871" s="163"/>
      <c r="U871" s="163"/>
      <c r="V871" s="163"/>
      <c r="W871" s="163"/>
      <c r="X871" s="103"/>
      <c r="Y871" s="111"/>
      <c r="Z871" s="111"/>
      <c r="AA871" s="112"/>
      <c r="AB871" s="111"/>
      <c r="AC871" s="111"/>
      <c r="AD871" s="112"/>
      <c r="AE871" s="113"/>
    </row>
    <row r="872" spans="9:31" x14ac:dyDescent="0.2">
      <c r="I872" s="100"/>
      <c r="J872" s="101"/>
      <c r="K872" s="102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03"/>
      <c r="Y872" s="111"/>
      <c r="Z872" s="111"/>
      <c r="AA872" s="112"/>
      <c r="AB872" s="111"/>
      <c r="AC872" s="111"/>
      <c r="AD872" s="112"/>
      <c r="AE872" s="113"/>
    </row>
    <row r="873" spans="9:31" x14ac:dyDescent="0.2">
      <c r="I873" s="100"/>
      <c r="J873" s="101"/>
      <c r="K873" s="102"/>
      <c r="L873" s="163"/>
      <c r="M873" s="163"/>
      <c r="N873" s="163"/>
      <c r="O873" s="163"/>
      <c r="P873" s="163"/>
      <c r="Q873" s="163"/>
      <c r="R873" s="163"/>
      <c r="S873" s="163"/>
      <c r="T873" s="163"/>
      <c r="U873" s="163"/>
      <c r="V873" s="163"/>
      <c r="W873" s="163"/>
      <c r="X873" s="103"/>
      <c r="Y873" s="111"/>
      <c r="Z873" s="111"/>
      <c r="AA873" s="112"/>
      <c r="AB873" s="111"/>
      <c r="AC873" s="111"/>
      <c r="AD873" s="112"/>
      <c r="AE873" s="113"/>
    </row>
    <row r="874" spans="9:31" x14ac:dyDescent="0.2">
      <c r="I874" s="100"/>
      <c r="J874" s="101"/>
      <c r="K874" s="102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03"/>
      <c r="Y874" s="111"/>
      <c r="Z874" s="111"/>
      <c r="AA874" s="112"/>
      <c r="AB874" s="111"/>
      <c r="AC874" s="111"/>
      <c r="AD874" s="112"/>
      <c r="AE874" s="113"/>
    </row>
    <row r="875" spans="9:31" x14ac:dyDescent="0.2">
      <c r="I875" s="100"/>
      <c r="J875" s="101"/>
      <c r="K875" s="102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03"/>
      <c r="Y875" s="111"/>
      <c r="Z875" s="111"/>
      <c r="AA875" s="112"/>
      <c r="AB875" s="111"/>
      <c r="AC875" s="111"/>
      <c r="AD875" s="112"/>
      <c r="AE875" s="113"/>
    </row>
    <row r="876" spans="9:31" x14ac:dyDescent="0.2">
      <c r="I876" s="100"/>
      <c r="J876" s="101"/>
      <c r="K876" s="102"/>
      <c r="L876" s="163"/>
      <c r="M876" s="163"/>
      <c r="N876" s="163"/>
      <c r="O876" s="163"/>
      <c r="P876" s="163"/>
      <c r="Q876" s="163"/>
      <c r="R876" s="163"/>
      <c r="S876" s="163"/>
      <c r="T876" s="163"/>
      <c r="U876" s="163"/>
      <c r="V876" s="163"/>
      <c r="W876" s="163"/>
      <c r="X876" s="103"/>
      <c r="Y876" s="111"/>
      <c r="Z876" s="111"/>
      <c r="AA876" s="112"/>
      <c r="AB876" s="111"/>
      <c r="AC876" s="111"/>
      <c r="AD876" s="112"/>
      <c r="AE876" s="113"/>
    </row>
    <row r="877" spans="9:31" x14ac:dyDescent="0.2">
      <c r="I877" s="100"/>
      <c r="J877" s="101"/>
      <c r="K877" s="102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03"/>
      <c r="Y877" s="111"/>
      <c r="Z877" s="111"/>
      <c r="AA877" s="112"/>
      <c r="AB877" s="111"/>
      <c r="AC877" s="111"/>
      <c r="AD877" s="112"/>
      <c r="AE877" s="113"/>
    </row>
    <row r="878" spans="9:31" x14ac:dyDescent="0.2">
      <c r="I878" s="100"/>
      <c r="J878" s="101"/>
      <c r="K878" s="102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03"/>
      <c r="Y878" s="111"/>
      <c r="Z878" s="111"/>
      <c r="AA878" s="112"/>
      <c r="AB878" s="111"/>
      <c r="AC878" s="111"/>
      <c r="AD878" s="112"/>
      <c r="AE878" s="113"/>
    </row>
    <row r="879" spans="9:31" x14ac:dyDescent="0.2">
      <c r="I879" s="100"/>
      <c r="J879" s="101"/>
      <c r="K879" s="102"/>
      <c r="L879" s="163"/>
      <c r="M879" s="163"/>
      <c r="N879" s="163"/>
      <c r="O879" s="163"/>
      <c r="P879" s="163"/>
      <c r="Q879" s="163"/>
      <c r="R879" s="163"/>
      <c r="S879" s="163"/>
      <c r="T879" s="163"/>
      <c r="U879" s="163"/>
      <c r="V879" s="163"/>
      <c r="W879" s="163"/>
      <c r="X879" s="103"/>
      <c r="Y879" s="111"/>
      <c r="Z879" s="111"/>
      <c r="AA879" s="112"/>
      <c r="AB879" s="111"/>
      <c r="AC879" s="111"/>
      <c r="AD879" s="112"/>
      <c r="AE879" s="113"/>
    </row>
    <row r="880" spans="9:31" x14ac:dyDescent="0.2">
      <c r="I880" s="100"/>
      <c r="J880" s="101"/>
      <c r="K880" s="102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03"/>
      <c r="Y880" s="111"/>
      <c r="Z880" s="111"/>
      <c r="AA880" s="112"/>
      <c r="AB880" s="111"/>
      <c r="AC880" s="111"/>
      <c r="AD880" s="112"/>
      <c r="AE880" s="113"/>
    </row>
    <row r="881" spans="9:31" x14ac:dyDescent="0.2">
      <c r="I881" s="100"/>
      <c r="J881" s="101"/>
      <c r="K881" s="102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03"/>
      <c r="Y881" s="111"/>
      <c r="Z881" s="111"/>
      <c r="AA881" s="112"/>
      <c r="AB881" s="111"/>
      <c r="AC881" s="111"/>
      <c r="AD881" s="112"/>
      <c r="AE881" s="113"/>
    </row>
    <row r="882" spans="9:31" x14ac:dyDescent="0.2">
      <c r="I882" s="100"/>
      <c r="J882" s="101"/>
      <c r="K882" s="102"/>
      <c r="L882" s="163"/>
      <c r="M882" s="163"/>
      <c r="N882" s="163"/>
      <c r="O882" s="163"/>
      <c r="P882" s="163"/>
      <c r="Q882" s="163"/>
      <c r="R882" s="163"/>
      <c r="S882" s="163"/>
      <c r="T882" s="163"/>
      <c r="U882" s="163"/>
      <c r="V882" s="163"/>
      <c r="W882" s="163"/>
      <c r="X882" s="103"/>
      <c r="Y882" s="111"/>
      <c r="Z882" s="111"/>
      <c r="AA882" s="112"/>
      <c r="AB882" s="111"/>
      <c r="AC882" s="111"/>
      <c r="AD882" s="112"/>
      <c r="AE882" s="113"/>
    </row>
    <row r="883" spans="9:31" x14ac:dyDescent="0.2">
      <c r="I883" s="100"/>
      <c r="J883" s="101"/>
      <c r="K883" s="102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03"/>
      <c r="Y883" s="111"/>
      <c r="Z883" s="111"/>
      <c r="AA883" s="112"/>
      <c r="AB883" s="111"/>
      <c r="AC883" s="111"/>
      <c r="AD883" s="112"/>
      <c r="AE883" s="113"/>
    </row>
    <row r="884" spans="9:31" x14ac:dyDescent="0.2">
      <c r="I884" s="100"/>
      <c r="J884" s="101"/>
      <c r="K884" s="102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03"/>
      <c r="Y884" s="111"/>
      <c r="Z884" s="111"/>
      <c r="AA884" s="112"/>
      <c r="AB884" s="111"/>
      <c r="AC884" s="111"/>
      <c r="AD884" s="112"/>
      <c r="AE884" s="113"/>
    </row>
    <row r="885" spans="9:31" x14ac:dyDescent="0.2">
      <c r="I885" s="100"/>
      <c r="J885" s="101"/>
      <c r="K885" s="102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03"/>
      <c r="Y885" s="111"/>
      <c r="Z885" s="111"/>
      <c r="AA885" s="112"/>
      <c r="AB885" s="111"/>
      <c r="AC885" s="111"/>
      <c r="AD885" s="112"/>
      <c r="AE885" s="113"/>
    </row>
    <row r="886" spans="9:31" x14ac:dyDescent="0.2">
      <c r="I886" s="100"/>
      <c r="J886" s="101"/>
      <c r="K886" s="102"/>
      <c r="L886" s="163"/>
      <c r="M886" s="163"/>
      <c r="N886" s="163"/>
      <c r="O886" s="163"/>
      <c r="P886" s="163"/>
      <c r="Q886" s="163"/>
      <c r="R886" s="163"/>
      <c r="S886" s="163"/>
      <c r="T886" s="163"/>
      <c r="U886" s="163"/>
      <c r="V886" s="163"/>
      <c r="W886" s="163"/>
      <c r="X886" s="103"/>
      <c r="Y886" s="111"/>
      <c r="Z886" s="111"/>
      <c r="AA886" s="112"/>
      <c r="AB886" s="111"/>
      <c r="AC886" s="111"/>
      <c r="AD886" s="112"/>
      <c r="AE886" s="113"/>
    </row>
    <row r="887" spans="9:31" x14ac:dyDescent="0.2">
      <c r="I887" s="100"/>
      <c r="J887" s="101"/>
      <c r="K887" s="102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03"/>
      <c r="Y887" s="111"/>
      <c r="Z887" s="111"/>
      <c r="AA887" s="112"/>
      <c r="AB887" s="111"/>
      <c r="AC887" s="111"/>
      <c r="AD887" s="112"/>
      <c r="AE887" s="113"/>
    </row>
    <row r="888" spans="9:31" x14ac:dyDescent="0.2">
      <c r="I888" s="100"/>
      <c r="J888" s="101"/>
      <c r="K888" s="102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03"/>
      <c r="Y888" s="111"/>
      <c r="Z888" s="111"/>
      <c r="AA888" s="112"/>
      <c r="AB888" s="111"/>
      <c r="AC888" s="111"/>
      <c r="AD888" s="112"/>
      <c r="AE888" s="113"/>
    </row>
    <row r="889" spans="9:31" x14ac:dyDescent="0.2">
      <c r="I889" s="100"/>
      <c r="J889" s="101"/>
      <c r="K889" s="102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03"/>
      <c r="Y889" s="111"/>
      <c r="Z889" s="111"/>
      <c r="AA889" s="112"/>
      <c r="AB889" s="111"/>
      <c r="AC889" s="111"/>
      <c r="AD889" s="112"/>
      <c r="AE889" s="113"/>
    </row>
    <row r="890" spans="9:31" x14ac:dyDescent="0.2">
      <c r="I890" s="100"/>
      <c r="J890" s="101"/>
      <c r="K890" s="102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03"/>
      <c r="Y890" s="111"/>
      <c r="Z890" s="111"/>
      <c r="AA890" s="112"/>
      <c r="AB890" s="111"/>
      <c r="AC890" s="111"/>
      <c r="AD890" s="112"/>
      <c r="AE890" s="113"/>
    </row>
    <row r="891" spans="9:31" x14ac:dyDescent="0.2">
      <c r="I891" s="100"/>
      <c r="J891" s="101"/>
      <c r="K891" s="102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03"/>
      <c r="Y891" s="111"/>
      <c r="Z891" s="111"/>
      <c r="AA891" s="112"/>
      <c r="AB891" s="111"/>
      <c r="AC891" s="111"/>
      <c r="AD891" s="112"/>
      <c r="AE891" s="113"/>
    </row>
    <row r="892" spans="9:31" x14ac:dyDescent="0.2">
      <c r="I892" s="100"/>
      <c r="J892" s="101"/>
      <c r="K892" s="102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03"/>
      <c r="Y892" s="111"/>
      <c r="Z892" s="111"/>
      <c r="AA892" s="112"/>
      <c r="AB892" s="111"/>
      <c r="AC892" s="111"/>
      <c r="AD892" s="112"/>
      <c r="AE892" s="113"/>
    </row>
    <row r="893" spans="9:31" x14ac:dyDescent="0.2">
      <c r="I893" s="100"/>
      <c r="J893" s="101"/>
      <c r="K893" s="102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03"/>
      <c r="Y893" s="111"/>
      <c r="Z893" s="111"/>
      <c r="AA893" s="112"/>
      <c r="AB893" s="111"/>
      <c r="AC893" s="111"/>
      <c r="AD893" s="112"/>
      <c r="AE893" s="113"/>
    </row>
    <row r="894" spans="9:31" x14ac:dyDescent="0.2">
      <c r="I894" s="100"/>
      <c r="J894" s="101"/>
      <c r="K894" s="102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03"/>
      <c r="Y894" s="111"/>
      <c r="Z894" s="111"/>
      <c r="AA894" s="112"/>
      <c r="AB894" s="111"/>
      <c r="AC894" s="111"/>
      <c r="AD894" s="112"/>
      <c r="AE894" s="113"/>
    </row>
    <row r="895" spans="9:31" x14ac:dyDescent="0.2">
      <c r="I895" s="100"/>
      <c r="J895" s="101"/>
      <c r="K895" s="102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03"/>
      <c r="Y895" s="111"/>
      <c r="Z895" s="111"/>
      <c r="AA895" s="112"/>
      <c r="AB895" s="111"/>
      <c r="AC895" s="111"/>
      <c r="AD895" s="112"/>
      <c r="AE895" s="113"/>
    </row>
    <row r="896" spans="9:31" x14ac:dyDescent="0.2">
      <c r="I896" s="100"/>
      <c r="J896" s="101"/>
      <c r="K896" s="102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03"/>
      <c r="Y896" s="111"/>
      <c r="Z896" s="111"/>
      <c r="AA896" s="112"/>
      <c r="AB896" s="111"/>
      <c r="AC896" s="111"/>
      <c r="AD896" s="112"/>
      <c r="AE896" s="113"/>
    </row>
    <row r="897" spans="9:31" x14ac:dyDescent="0.2">
      <c r="I897" s="100"/>
      <c r="J897" s="101"/>
      <c r="K897" s="102"/>
      <c r="L897" s="163"/>
      <c r="M897" s="163"/>
      <c r="N897" s="163"/>
      <c r="O897" s="163"/>
      <c r="P897" s="163"/>
      <c r="Q897" s="163"/>
      <c r="R897" s="163"/>
      <c r="S897" s="163"/>
      <c r="T897" s="163"/>
      <c r="U897" s="163"/>
      <c r="V897" s="163"/>
      <c r="W897" s="163"/>
      <c r="X897" s="103"/>
      <c r="Y897" s="111"/>
      <c r="Z897" s="111"/>
      <c r="AA897" s="112"/>
      <c r="AB897" s="111"/>
      <c r="AC897" s="111"/>
      <c r="AD897" s="112"/>
      <c r="AE897" s="113"/>
    </row>
    <row r="898" spans="9:31" x14ac:dyDescent="0.2">
      <c r="I898" s="100"/>
      <c r="J898" s="101"/>
      <c r="K898" s="102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03"/>
      <c r="Y898" s="111"/>
      <c r="Z898" s="111"/>
      <c r="AA898" s="112"/>
      <c r="AB898" s="111"/>
      <c r="AC898" s="111"/>
      <c r="AD898" s="112"/>
      <c r="AE898" s="113"/>
    </row>
    <row r="899" spans="9:31" x14ac:dyDescent="0.2">
      <c r="I899" s="100"/>
      <c r="J899" s="101"/>
      <c r="K899" s="102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03"/>
      <c r="Y899" s="111"/>
      <c r="Z899" s="111"/>
      <c r="AA899" s="112"/>
      <c r="AB899" s="111"/>
      <c r="AC899" s="111"/>
      <c r="AD899" s="112"/>
      <c r="AE899" s="113"/>
    </row>
    <row r="900" spans="9:31" x14ac:dyDescent="0.2">
      <c r="I900" s="100"/>
      <c r="J900" s="101"/>
      <c r="K900" s="102"/>
      <c r="L900" s="163"/>
      <c r="M900" s="163"/>
      <c r="N900" s="163"/>
      <c r="O900" s="163"/>
      <c r="P900" s="163"/>
      <c r="Q900" s="163"/>
      <c r="R900" s="163"/>
      <c r="S900" s="163"/>
      <c r="T900" s="163"/>
      <c r="U900" s="163"/>
      <c r="V900" s="163"/>
      <c r="W900" s="163"/>
      <c r="X900" s="103"/>
      <c r="Y900" s="111"/>
      <c r="Z900" s="111"/>
      <c r="AA900" s="112"/>
      <c r="AB900" s="111"/>
      <c r="AC900" s="111"/>
      <c r="AD900" s="112"/>
      <c r="AE900" s="113"/>
    </row>
    <row r="901" spans="9:31" x14ac:dyDescent="0.2">
      <c r="I901" s="100"/>
      <c r="J901" s="101"/>
      <c r="K901" s="102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03"/>
      <c r="Y901" s="111"/>
      <c r="Z901" s="111"/>
      <c r="AA901" s="112"/>
      <c r="AB901" s="111"/>
      <c r="AC901" s="111"/>
      <c r="AD901" s="112"/>
      <c r="AE901" s="113"/>
    </row>
    <row r="902" spans="9:31" x14ac:dyDescent="0.2">
      <c r="I902" s="100"/>
      <c r="J902" s="101"/>
      <c r="K902" s="102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03"/>
      <c r="Y902" s="111"/>
      <c r="Z902" s="111"/>
      <c r="AA902" s="112"/>
      <c r="AB902" s="111"/>
      <c r="AC902" s="111"/>
      <c r="AD902" s="112"/>
      <c r="AE902" s="113"/>
    </row>
    <row r="903" spans="9:31" x14ac:dyDescent="0.2">
      <c r="I903" s="100"/>
      <c r="J903" s="101"/>
      <c r="K903" s="102"/>
      <c r="L903" s="163"/>
      <c r="M903" s="163"/>
      <c r="N903" s="163"/>
      <c r="O903" s="163"/>
      <c r="P903" s="163"/>
      <c r="Q903" s="163"/>
      <c r="R903" s="163"/>
      <c r="S903" s="163"/>
      <c r="T903" s="163"/>
      <c r="U903" s="163"/>
      <c r="V903" s="163"/>
      <c r="W903" s="163"/>
      <c r="X903" s="103"/>
      <c r="Y903" s="111"/>
      <c r="Z903" s="111"/>
      <c r="AA903" s="112"/>
      <c r="AB903" s="111"/>
      <c r="AC903" s="111"/>
      <c r="AD903" s="112"/>
      <c r="AE903" s="113"/>
    </row>
    <row r="904" spans="9:31" x14ac:dyDescent="0.2">
      <c r="I904" s="100"/>
      <c r="J904" s="101"/>
      <c r="K904" s="102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03"/>
      <c r="Y904" s="111"/>
      <c r="Z904" s="111"/>
      <c r="AA904" s="112"/>
      <c r="AB904" s="111"/>
      <c r="AC904" s="111"/>
      <c r="AD904" s="112"/>
      <c r="AE904" s="113"/>
    </row>
    <row r="905" spans="9:31" x14ac:dyDescent="0.2">
      <c r="I905" s="100"/>
      <c r="J905" s="101"/>
      <c r="K905" s="102"/>
      <c r="L905" s="163"/>
      <c r="M905" s="163"/>
      <c r="N905" s="163"/>
      <c r="O905" s="163"/>
      <c r="P905" s="163"/>
      <c r="Q905" s="163"/>
      <c r="R905" s="163"/>
      <c r="S905" s="163"/>
      <c r="T905" s="163"/>
      <c r="U905" s="163"/>
      <c r="V905" s="163"/>
      <c r="W905" s="163"/>
      <c r="X905" s="103"/>
      <c r="Y905" s="111"/>
      <c r="Z905" s="111"/>
      <c r="AA905" s="112"/>
      <c r="AB905" s="111"/>
      <c r="AC905" s="111"/>
      <c r="AD905" s="112"/>
      <c r="AE905" s="113"/>
    </row>
    <row r="906" spans="9:31" x14ac:dyDescent="0.2">
      <c r="I906" s="100"/>
      <c r="J906" s="101"/>
      <c r="K906" s="102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03"/>
      <c r="Y906" s="111"/>
      <c r="Z906" s="111"/>
      <c r="AA906" s="112"/>
      <c r="AB906" s="111"/>
      <c r="AC906" s="111"/>
      <c r="AD906" s="112"/>
      <c r="AE906" s="113"/>
    </row>
    <row r="907" spans="9:31" x14ac:dyDescent="0.2">
      <c r="I907" s="100"/>
      <c r="J907" s="101"/>
      <c r="K907" s="102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03"/>
      <c r="Y907" s="111"/>
      <c r="Z907" s="111"/>
      <c r="AA907" s="112"/>
      <c r="AB907" s="111"/>
      <c r="AC907" s="111"/>
      <c r="AD907" s="112"/>
      <c r="AE907" s="113"/>
    </row>
    <row r="908" spans="9:31" x14ac:dyDescent="0.2">
      <c r="I908" s="100"/>
      <c r="J908" s="101"/>
      <c r="K908" s="102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03"/>
      <c r="Y908" s="111"/>
      <c r="Z908" s="111"/>
      <c r="AA908" s="112"/>
      <c r="AB908" s="111"/>
      <c r="AC908" s="111"/>
      <c r="AD908" s="112"/>
      <c r="AE908" s="113"/>
    </row>
    <row r="909" spans="9:31" x14ac:dyDescent="0.2">
      <c r="I909" s="100"/>
      <c r="J909" s="101"/>
      <c r="K909" s="102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03"/>
      <c r="Y909" s="111"/>
      <c r="Z909" s="111"/>
      <c r="AA909" s="112"/>
      <c r="AB909" s="111"/>
      <c r="AC909" s="111"/>
      <c r="AD909" s="112"/>
      <c r="AE909" s="113"/>
    </row>
    <row r="910" spans="9:31" x14ac:dyDescent="0.2">
      <c r="I910" s="100"/>
      <c r="J910" s="101"/>
      <c r="K910" s="102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03"/>
      <c r="Y910" s="111"/>
      <c r="Z910" s="111"/>
      <c r="AA910" s="112"/>
      <c r="AB910" s="111"/>
      <c r="AC910" s="111"/>
      <c r="AD910" s="112"/>
      <c r="AE910" s="113"/>
    </row>
    <row r="911" spans="9:31" x14ac:dyDescent="0.2">
      <c r="I911" s="100"/>
      <c r="J911" s="101"/>
      <c r="K911" s="102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03"/>
      <c r="Y911" s="111"/>
      <c r="Z911" s="111"/>
      <c r="AA911" s="112"/>
      <c r="AB911" s="111"/>
      <c r="AC911" s="111"/>
      <c r="AD911" s="112"/>
      <c r="AE911" s="113"/>
    </row>
    <row r="912" spans="9:31" x14ac:dyDescent="0.2">
      <c r="I912" s="100"/>
      <c r="J912" s="101"/>
      <c r="K912" s="102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03"/>
      <c r="Y912" s="111"/>
      <c r="Z912" s="111"/>
      <c r="AA912" s="112"/>
      <c r="AB912" s="111"/>
      <c r="AC912" s="111"/>
      <c r="AD912" s="112"/>
      <c r="AE912" s="113"/>
    </row>
    <row r="913" spans="9:31" x14ac:dyDescent="0.2">
      <c r="I913" s="100"/>
      <c r="J913" s="101"/>
      <c r="K913" s="102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03"/>
      <c r="Y913" s="111"/>
      <c r="Z913" s="111"/>
      <c r="AA913" s="112"/>
      <c r="AB913" s="111"/>
      <c r="AC913" s="111"/>
      <c r="AD913" s="112"/>
      <c r="AE913" s="113"/>
    </row>
    <row r="914" spans="9:31" x14ac:dyDescent="0.2">
      <c r="I914" s="100"/>
      <c r="J914" s="101"/>
      <c r="K914" s="102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03"/>
      <c r="Y914" s="111"/>
      <c r="Z914" s="111"/>
      <c r="AA914" s="112"/>
      <c r="AB914" s="111"/>
      <c r="AC914" s="111"/>
      <c r="AD914" s="112"/>
      <c r="AE914" s="113"/>
    </row>
    <row r="915" spans="9:31" x14ac:dyDescent="0.2">
      <c r="I915" s="100"/>
      <c r="J915" s="101"/>
      <c r="K915" s="102"/>
      <c r="L915" s="163"/>
      <c r="M915" s="163"/>
      <c r="N915" s="163"/>
      <c r="O915" s="163"/>
      <c r="P915" s="163"/>
      <c r="Q915" s="163"/>
      <c r="R915" s="163"/>
      <c r="S915" s="163"/>
      <c r="T915" s="163"/>
      <c r="U915" s="163"/>
      <c r="V915" s="163"/>
      <c r="W915" s="163"/>
      <c r="X915" s="103"/>
      <c r="Y915" s="111"/>
      <c r="Z915" s="111"/>
      <c r="AA915" s="112"/>
      <c r="AB915" s="111"/>
      <c r="AC915" s="111"/>
      <c r="AD915" s="112"/>
      <c r="AE915" s="113"/>
    </row>
    <row r="916" spans="9:31" x14ac:dyDescent="0.2">
      <c r="I916" s="100"/>
      <c r="J916" s="101"/>
      <c r="K916" s="102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03"/>
      <c r="Y916" s="111"/>
      <c r="Z916" s="111"/>
      <c r="AA916" s="112"/>
      <c r="AB916" s="111"/>
      <c r="AC916" s="111"/>
      <c r="AD916" s="112"/>
      <c r="AE916" s="113"/>
    </row>
    <row r="917" spans="9:31" x14ac:dyDescent="0.2">
      <c r="I917" s="100"/>
      <c r="J917" s="101"/>
      <c r="K917" s="102"/>
      <c r="L917" s="163"/>
      <c r="M917" s="163"/>
      <c r="N917" s="163"/>
      <c r="O917" s="163"/>
      <c r="P917" s="163"/>
      <c r="Q917" s="163"/>
      <c r="R917" s="163"/>
      <c r="S917" s="163"/>
      <c r="T917" s="163"/>
      <c r="U917" s="163"/>
      <c r="V917" s="163"/>
      <c r="W917" s="163"/>
      <c r="X917" s="103"/>
      <c r="Y917" s="111"/>
      <c r="Z917" s="111"/>
      <c r="AA917" s="112"/>
      <c r="AB917" s="111"/>
      <c r="AC917" s="111"/>
      <c r="AD917" s="112"/>
      <c r="AE917" s="113"/>
    </row>
    <row r="918" spans="9:31" x14ac:dyDescent="0.2">
      <c r="I918" s="100"/>
      <c r="J918" s="101"/>
      <c r="K918" s="102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03"/>
      <c r="Y918" s="111"/>
      <c r="Z918" s="111"/>
      <c r="AA918" s="112"/>
      <c r="AB918" s="111"/>
      <c r="AC918" s="111"/>
      <c r="AD918" s="112"/>
      <c r="AE918" s="113"/>
    </row>
    <row r="919" spans="9:31" x14ac:dyDescent="0.2">
      <c r="I919" s="100"/>
      <c r="J919" s="101"/>
      <c r="K919" s="102"/>
      <c r="L919" s="163"/>
      <c r="M919" s="163"/>
      <c r="N919" s="163"/>
      <c r="O919" s="163"/>
      <c r="P919" s="163"/>
      <c r="Q919" s="163"/>
      <c r="R919" s="163"/>
      <c r="S919" s="163"/>
      <c r="T919" s="163"/>
      <c r="U919" s="163"/>
      <c r="V919" s="163"/>
      <c r="W919" s="163"/>
      <c r="X919" s="103"/>
      <c r="Y919" s="111"/>
      <c r="Z919" s="111"/>
      <c r="AA919" s="112"/>
      <c r="AB919" s="111"/>
      <c r="AC919" s="111"/>
      <c r="AD919" s="112"/>
      <c r="AE919" s="113"/>
    </row>
    <row r="920" spans="9:31" x14ac:dyDescent="0.2">
      <c r="I920" s="100"/>
      <c r="J920" s="101"/>
      <c r="K920" s="102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03"/>
      <c r="Y920" s="111"/>
      <c r="Z920" s="111"/>
      <c r="AA920" s="112"/>
      <c r="AB920" s="111"/>
      <c r="AC920" s="111"/>
      <c r="AD920" s="112"/>
      <c r="AE920" s="113"/>
    </row>
    <row r="921" spans="9:31" x14ac:dyDescent="0.2">
      <c r="I921" s="100"/>
      <c r="J921" s="101"/>
      <c r="K921" s="102"/>
      <c r="L921" s="163"/>
      <c r="M921" s="163"/>
      <c r="N921" s="163"/>
      <c r="O921" s="163"/>
      <c r="P921" s="163"/>
      <c r="Q921" s="163"/>
      <c r="R921" s="163"/>
      <c r="S921" s="163"/>
      <c r="T921" s="163"/>
      <c r="U921" s="163"/>
      <c r="V921" s="163"/>
      <c r="W921" s="163"/>
      <c r="X921" s="103"/>
      <c r="Y921" s="111"/>
      <c r="Z921" s="111"/>
      <c r="AA921" s="112"/>
      <c r="AB921" s="111"/>
      <c r="AC921" s="111"/>
      <c r="AD921" s="112"/>
      <c r="AE921" s="113"/>
    </row>
    <row r="922" spans="9:31" x14ac:dyDescent="0.2">
      <c r="I922" s="100"/>
      <c r="J922" s="101"/>
      <c r="K922" s="102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03"/>
      <c r="Y922" s="111"/>
      <c r="Z922" s="111"/>
      <c r="AA922" s="112"/>
      <c r="AB922" s="111"/>
      <c r="AC922" s="111"/>
      <c r="AD922" s="112"/>
      <c r="AE922" s="113"/>
    </row>
    <row r="923" spans="9:31" x14ac:dyDescent="0.2">
      <c r="I923" s="100"/>
      <c r="J923" s="101"/>
      <c r="K923" s="102"/>
      <c r="L923" s="163"/>
      <c r="M923" s="163"/>
      <c r="N923" s="163"/>
      <c r="O923" s="163"/>
      <c r="P923" s="163"/>
      <c r="Q923" s="163"/>
      <c r="R923" s="163"/>
      <c r="S923" s="163"/>
      <c r="T923" s="163"/>
      <c r="U923" s="163"/>
      <c r="V923" s="163"/>
      <c r="W923" s="163"/>
      <c r="X923" s="103"/>
      <c r="Y923" s="111"/>
      <c r="Z923" s="111"/>
      <c r="AA923" s="112"/>
      <c r="AB923" s="111"/>
      <c r="AC923" s="111"/>
      <c r="AD923" s="112"/>
      <c r="AE923" s="113"/>
    </row>
    <row r="924" spans="9:31" x14ac:dyDescent="0.2">
      <c r="I924" s="100"/>
      <c r="J924" s="101"/>
      <c r="K924" s="102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03"/>
      <c r="Y924" s="111"/>
      <c r="Z924" s="111"/>
      <c r="AA924" s="112"/>
      <c r="AB924" s="111"/>
      <c r="AC924" s="111"/>
      <c r="AD924" s="112"/>
      <c r="AE924" s="113"/>
    </row>
    <row r="925" spans="9:31" x14ac:dyDescent="0.2">
      <c r="I925" s="100"/>
      <c r="J925" s="101"/>
      <c r="K925" s="102"/>
      <c r="L925" s="163"/>
      <c r="M925" s="163"/>
      <c r="N925" s="163"/>
      <c r="O925" s="163"/>
      <c r="P925" s="163"/>
      <c r="Q925" s="163"/>
      <c r="R925" s="163"/>
      <c r="S925" s="163"/>
      <c r="T925" s="163"/>
      <c r="U925" s="163"/>
      <c r="V925" s="163"/>
      <c r="W925" s="163"/>
      <c r="X925" s="103"/>
      <c r="Y925" s="111"/>
      <c r="Z925" s="111"/>
      <c r="AA925" s="112"/>
      <c r="AB925" s="111"/>
      <c r="AC925" s="111"/>
      <c r="AD925" s="112"/>
      <c r="AE925" s="113"/>
    </row>
    <row r="926" spans="9:31" x14ac:dyDescent="0.2">
      <c r="I926" s="100"/>
      <c r="J926" s="101"/>
      <c r="K926" s="102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03"/>
      <c r="Y926" s="111"/>
      <c r="Z926" s="111"/>
      <c r="AA926" s="112"/>
      <c r="AB926" s="111"/>
      <c r="AC926" s="111"/>
      <c r="AD926" s="112"/>
      <c r="AE926" s="113"/>
    </row>
    <row r="927" spans="9:31" x14ac:dyDescent="0.2">
      <c r="I927" s="100"/>
      <c r="J927" s="101"/>
      <c r="K927" s="102"/>
      <c r="L927" s="163"/>
      <c r="M927" s="163"/>
      <c r="N927" s="163"/>
      <c r="O927" s="163"/>
      <c r="P927" s="163"/>
      <c r="Q927" s="163"/>
      <c r="R927" s="163"/>
      <c r="S927" s="163"/>
      <c r="T927" s="163"/>
      <c r="U927" s="163"/>
      <c r="V927" s="163"/>
      <c r="W927" s="163"/>
      <c r="X927" s="103"/>
      <c r="Y927" s="111"/>
      <c r="Z927" s="111"/>
      <c r="AA927" s="112"/>
      <c r="AB927" s="111"/>
      <c r="AC927" s="111"/>
      <c r="AD927" s="112"/>
      <c r="AE927" s="113"/>
    </row>
    <row r="928" spans="9:31" x14ac:dyDescent="0.2">
      <c r="I928" s="100"/>
      <c r="J928" s="101"/>
      <c r="K928" s="102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03"/>
      <c r="Y928" s="111"/>
      <c r="Z928" s="111"/>
      <c r="AA928" s="112"/>
      <c r="AB928" s="111"/>
      <c r="AC928" s="111"/>
      <c r="AD928" s="112"/>
      <c r="AE928" s="113"/>
    </row>
    <row r="929" spans="9:31" x14ac:dyDescent="0.2">
      <c r="I929" s="100"/>
      <c r="J929" s="101"/>
      <c r="K929" s="102"/>
      <c r="L929" s="163"/>
      <c r="M929" s="163"/>
      <c r="N929" s="163"/>
      <c r="O929" s="163"/>
      <c r="P929" s="163"/>
      <c r="Q929" s="163"/>
      <c r="R929" s="163"/>
      <c r="S929" s="163"/>
      <c r="T929" s="163"/>
      <c r="U929" s="163"/>
      <c r="V929" s="163"/>
      <c r="W929" s="163"/>
      <c r="X929" s="103"/>
      <c r="Y929" s="111"/>
      <c r="Z929" s="111"/>
      <c r="AA929" s="112"/>
      <c r="AB929" s="111"/>
      <c r="AC929" s="111"/>
      <c r="AD929" s="112"/>
      <c r="AE929" s="113"/>
    </row>
    <row r="930" spans="9:31" x14ac:dyDescent="0.2">
      <c r="I930" s="100"/>
      <c r="J930" s="101"/>
      <c r="K930" s="102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03"/>
      <c r="Y930" s="111"/>
      <c r="Z930" s="111"/>
      <c r="AA930" s="112"/>
      <c r="AB930" s="111"/>
      <c r="AC930" s="111"/>
      <c r="AD930" s="112"/>
      <c r="AE930" s="113"/>
    </row>
    <row r="931" spans="9:31" x14ac:dyDescent="0.2">
      <c r="I931" s="100"/>
      <c r="J931" s="101"/>
      <c r="K931" s="102"/>
      <c r="L931" s="163"/>
      <c r="M931" s="163"/>
      <c r="N931" s="163"/>
      <c r="O931" s="163"/>
      <c r="P931" s="163"/>
      <c r="Q931" s="163"/>
      <c r="R931" s="163"/>
      <c r="S931" s="163"/>
      <c r="T931" s="163"/>
      <c r="U931" s="163"/>
      <c r="V931" s="163"/>
      <c r="W931" s="163"/>
      <c r="X931" s="103"/>
      <c r="Y931" s="111"/>
      <c r="Z931" s="111"/>
      <c r="AA931" s="112"/>
      <c r="AB931" s="111"/>
      <c r="AC931" s="111"/>
      <c r="AD931" s="112"/>
      <c r="AE931" s="113"/>
    </row>
    <row r="932" spans="9:31" x14ac:dyDescent="0.2">
      <c r="I932" s="100"/>
      <c r="J932" s="101"/>
      <c r="K932" s="102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03"/>
      <c r="Y932" s="111"/>
      <c r="Z932" s="111"/>
      <c r="AA932" s="112"/>
      <c r="AB932" s="111"/>
      <c r="AC932" s="111"/>
      <c r="AD932" s="112"/>
      <c r="AE932" s="113"/>
    </row>
    <row r="933" spans="9:31" x14ac:dyDescent="0.2">
      <c r="I933" s="100"/>
      <c r="J933" s="101"/>
      <c r="K933" s="102"/>
      <c r="L933" s="163"/>
      <c r="M933" s="163"/>
      <c r="N933" s="163"/>
      <c r="O933" s="163"/>
      <c r="P933" s="163"/>
      <c r="Q933" s="163"/>
      <c r="R933" s="163"/>
      <c r="S933" s="163"/>
      <c r="T933" s="163"/>
      <c r="U933" s="163"/>
      <c r="V933" s="163"/>
      <c r="W933" s="163"/>
      <c r="X933" s="103"/>
      <c r="Y933" s="111"/>
      <c r="Z933" s="111"/>
      <c r="AA933" s="112"/>
      <c r="AB933" s="111"/>
      <c r="AC933" s="111"/>
      <c r="AD933" s="112"/>
      <c r="AE933" s="113"/>
    </row>
    <row r="934" spans="9:31" x14ac:dyDescent="0.2">
      <c r="I934" s="100"/>
      <c r="J934" s="101"/>
      <c r="K934" s="102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03"/>
      <c r="Y934" s="111"/>
      <c r="Z934" s="111"/>
      <c r="AA934" s="112"/>
      <c r="AB934" s="111"/>
      <c r="AC934" s="111"/>
      <c r="AD934" s="112"/>
      <c r="AE934" s="113"/>
    </row>
    <row r="935" spans="9:31" x14ac:dyDescent="0.2">
      <c r="I935" s="100"/>
      <c r="J935" s="101"/>
      <c r="K935" s="102"/>
      <c r="L935" s="163"/>
      <c r="M935" s="163"/>
      <c r="N935" s="163"/>
      <c r="O935" s="163"/>
      <c r="P935" s="163"/>
      <c r="Q935" s="163"/>
      <c r="R935" s="163"/>
      <c r="S935" s="163"/>
      <c r="T935" s="163"/>
      <c r="U935" s="163"/>
      <c r="V935" s="163"/>
      <c r="W935" s="163"/>
      <c r="X935" s="103"/>
      <c r="Y935" s="111"/>
      <c r="Z935" s="111"/>
      <c r="AA935" s="112"/>
      <c r="AB935" s="111"/>
      <c r="AC935" s="111"/>
      <c r="AD935" s="112"/>
      <c r="AE935" s="113"/>
    </row>
    <row r="936" spans="9:31" x14ac:dyDescent="0.2">
      <c r="I936" s="100"/>
      <c r="J936" s="101"/>
      <c r="K936" s="102"/>
      <c r="L936" s="163"/>
      <c r="M936" s="163"/>
      <c r="N936" s="163"/>
      <c r="O936" s="163"/>
      <c r="P936" s="163"/>
      <c r="Q936" s="163"/>
      <c r="R936" s="163"/>
      <c r="S936" s="163"/>
      <c r="T936" s="163"/>
      <c r="U936" s="163"/>
      <c r="V936" s="163"/>
      <c r="W936" s="163"/>
      <c r="X936" s="103"/>
      <c r="Y936" s="111"/>
      <c r="Z936" s="111"/>
      <c r="AA936" s="112"/>
      <c r="AB936" s="111"/>
      <c r="AC936" s="111"/>
      <c r="AD936" s="112"/>
      <c r="AE936" s="113"/>
    </row>
    <row r="937" spans="9:31" x14ac:dyDescent="0.2">
      <c r="I937" s="100"/>
      <c r="J937" s="101"/>
      <c r="K937" s="102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03"/>
      <c r="Y937" s="111"/>
      <c r="Z937" s="111"/>
      <c r="AA937" s="112"/>
      <c r="AB937" s="111"/>
      <c r="AC937" s="111"/>
      <c r="AD937" s="112"/>
      <c r="AE937" s="113"/>
    </row>
    <row r="938" spans="9:31" x14ac:dyDescent="0.2">
      <c r="I938" s="100"/>
      <c r="J938" s="101"/>
      <c r="K938" s="102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03"/>
      <c r="Y938" s="111"/>
      <c r="Z938" s="111"/>
      <c r="AA938" s="112"/>
      <c r="AB938" s="111"/>
      <c r="AC938" s="111"/>
      <c r="AD938" s="112"/>
      <c r="AE938" s="113"/>
    </row>
    <row r="939" spans="9:31" x14ac:dyDescent="0.2">
      <c r="I939" s="100"/>
      <c r="J939" s="101"/>
      <c r="K939" s="102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03"/>
      <c r="Y939" s="111"/>
      <c r="Z939" s="111"/>
      <c r="AA939" s="112"/>
      <c r="AB939" s="111"/>
      <c r="AC939" s="111"/>
      <c r="AD939" s="112"/>
      <c r="AE939" s="113"/>
    </row>
    <row r="940" spans="9:31" x14ac:dyDescent="0.2">
      <c r="I940" s="100"/>
      <c r="J940" s="101"/>
      <c r="K940" s="102"/>
      <c r="L940" s="163"/>
      <c r="M940" s="163"/>
      <c r="N940" s="163"/>
      <c r="O940" s="163"/>
      <c r="P940" s="163"/>
      <c r="Q940" s="163"/>
      <c r="R940" s="163"/>
      <c r="S940" s="163"/>
      <c r="T940" s="163"/>
      <c r="U940" s="163"/>
      <c r="V940" s="163"/>
      <c r="W940" s="163"/>
      <c r="X940" s="103"/>
      <c r="Y940" s="111"/>
      <c r="Z940" s="111"/>
      <c r="AA940" s="112"/>
      <c r="AB940" s="111"/>
      <c r="AC940" s="111"/>
      <c r="AD940" s="112"/>
      <c r="AE940" s="113"/>
    </row>
    <row r="941" spans="9:31" x14ac:dyDescent="0.2">
      <c r="I941" s="100"/>
      <c r="J941" s="101"/>
      <c r="K941" s="102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03"/>
      <c r="Y941" s="111"/>
      <c r="Z941" s="111"/>
      <c r="AA941" s="112"/>
      <c r="AB941" s="111"/>
      <c r="AC941" s="111"/>
      <c r="AD941" s="112"/>
      <c r="AE941" s="113"/>
    </row>
    <row r="942" spans="9:31" x14ac:dyDescent="0.2">
      <c r="I942" s="100"/>
      <c r="J942" s="101"/>
      <c r="K942" s="102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03"/>
      <c r="Y942" s="111"/>
      <c r="Z942" s="111"/>
      <c r="AA942" s="112"/>
      <c r="AB942" s="111"/>
      <c r="AC942" s="111"/>
      <c r="AD942" s="112"/>
      <c r="AE942" s="113"/>
    </row>
    <row r="943" spans="9:31" x14ac:dyDescent="0.2">
      <c r="I943" s="100"/>
      <c r="J943" s="101"/>
      <c r="K943" s="102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03"/>
      <c r="Y943" s="111"/>
      <c r="Z943" s="111"/>
      <c r="AA943" s="112"/>
      <c r="AB943" s="111"/>
      <c r="AC943" s="111"/>
      <c r="AD943" s="112"/>
      <c r="AE943" s="113"/>
    </row>
    <row r="944" spans="9:31" x14ac:dyDescent="0.2">
      <c r="I944" s="100"/>
      <c r="J944" s="101"/>
      <c r="K944" s="102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03"/>
      <c r="Y944" s="111"/>
      <c r="Z944" s="111"/>
      <c r="AA944" s="112"/>
      <c r="AB944" s="111"/>
      <c r="AC944" s="111"/>
      <c r="AD944" s="112"/>
      <c r="AE944" s="113"/>
    </row>
    <row r="945" spans="9:31" x14ac:dyDescent="0.2">
      <c r="I945" s="100"/>
      <c r="J945" s="101"/>
      <c r="K945" s="102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03"/>
      <c r="Y945" s="111"/>
      <c r="Z945" s="111"/>
      <c r="AA945" s="112"/>
      <c r="AB945" s="111"/>
      <c r="AC945" s="111"/>
      <c r="AD945" s="112"/>
      <c r="AE945" s="113"/>
    </row>
    <row r="946" spans="9:31" x14ac:dyDescent="0.2">
      <c r="I946" s="100"/>
      <c r="J946" s="101"/>
      <c r="K946" s="102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03"/>
      <c r="Y946" s="111"/>
      <c r="Z946" s="111"/>
      <c r="AA946" s="112"/>
      <c r="AB946" s="111"/>
      <c r="AC946" s="111"/>
      <c r="AD946" s="112"/>
      <c r="AE946" s="113"/>
    </row>
    <row r="947" spans="9:31" x14ac:dyDescent="0.2">
      <c r="I947" s="100"/>
      <c r="J947" s="101"/>
      <c r="K947" s="102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03"/>
      <c r="Y947" s="111"/>
      <c r="Z947" s="111"/>
      <c r="AA947" s="112"/>
      <c r="AB947" s="111"/>
      <c r="AC947" s="111"/>
      <c r="AD947" s="112"/>
      <c r="AE947" s="113"/>
    </row>
    <row r="948" spans="9:31" x14ac:dyDescent="0.2">
      <c r="I948" s="100"/>
      <c r="J948" s="101"/>
      <c r="K948" s="102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03"/>
      <c r="Y948" s="111"/>
      <c r="Z948" s="111"/>
      <c r="AA948" s="112"/>
      <c r="AB948" s="111"/>
      <c r="AC948" s="111"/>
      <c r="AD948" s="112"/>
      <c r="AE948" s="113"/>
    </row>
    <row r="949" spans="9:31" x14ac:dyDescent="0.2">
      <c r="I949" s="100"/>
      <c r="J949" s="101"/>
      <c r="K949" s="102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03"/>
      <c r="Y949" s="111"/>
      <c r="Z949" s="111"/>
      <c r="AA949" s="112"/>
      <c r="AB949" s="111"/>
      <c r="AC949" s="111"/>
      <c r="AD949" s="112"/>
      <c r="AE949" s="113"/>
    </row>
    <row r="950" spans="9:31" x14ac:dyDescent="0.2">
      <c r="I950" s="100"/>
      <c r="J950" s="101"/>
      <c r="K950" s="102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03"/>
      <c r="Y950" s="111"/>
      <c r="Z950" s="111"/>
      <c r="AA950" s="112"/>
      <c r="AB950" s="111"/>
      <c r="AC950" s="111"/>
      <c r="AD950" s="112"/>
      <c r="AE950" s="113"/>
    </row>
    <row r="951" spans="9:31" x14ac:dyDescent="0.2">
      <c r="I951" s="100"/>
      <c r="J951" s="101"/>
      <c r="K951" s="102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03"/>
      <c r="Y951" s="111"/>
      <c r="Z951" s="111"/>
      <c r="AA951" s="112"/>
      <c r="AB951" s="111"/>
      <c r="AC951" s="111"/>
      <c r="AD951" s="112"/>
      <c r="AE951" s="113"/>
    </row>
    <row r="952" spans="9:31" x14ac:dyDescent="0.2">
      <c r="I952" s="100"/>
      <c r="J952" s="101"/>
      <c r="K952" s="102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03"/>
      <c r="Y952" s="111"/>
      <c r="Z952" s="111"/>
      <c r="AA952" s="112"/>
      <c r="AB952" s="111"/>
      <c r="AC952" s="111"/>
      <c r="AD952" s="112"/>
      <c r="AE952" s="113"/>
    </row>
    <row r="953" spans="9:31" x14ac:dyDescent="0.2">
      <c r="I953" s="100"/>
      <c r="J953" s="101"/>
      <c r="K953" s="102"/>
      <c r="L953" s="163"/>
      <c r="M953" s="163"/>
      <c r="N953" s="163"/>
      <c r="O953" s="163"/>
      <c r="P953" s="163"/>
      <c r="Q953" s="163"/>
      <c r="R953" s="163"/>
      <c r="S953" s="163"/>
      <c r="T953" s="163"/>
      <c r="U953" s="163"/>
      <c r="V953" s="163"/>
      <c r="W953" s="163"/>
      <c r="X953" s="103"/>
      <c r="Y953" s="111"/>
      <c r="Z953" s="111"/>
      <c r="AA953" s="112"/>
      <c r="AB953" s="111"/>
      <c r="AC953" s="111"/>
      <c r="AD953" s="112"/>
      <c r="AE953" s="113"/>
    </row>
    <row r="954" spans="9:31" x14ac:dyDescent="0.2">
      <c r="I954" s="100"/>
      <c r="J954" s="101"/>
      <c r="K954" s="102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03"/>
      <c r="Y954" s="111"/>
      <c r="Z954" s="111"/>
      <c r="AA954" s="112"/>
      <c r="AB954" s="111"/>
      <c r="AC954" s="111"/>
      <c r="AD954" s="112"/>
      <c r="AE954" s="113"/>
    </row>
    <row r="955" spans="9:31" x14ac:dyDescent="0.2">
      <c r="I955" s="100"/>
      <c r="J955" s="101"/>
      <c r="K955" s="102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03"/>
      <c r="Y955" s="111"/>
      <c r="Z955" s="111"/>
      <c r="AA955" s="112"/>
      <c r="AB955" s="111"/>
      <c r="AC955" s="111"/>
      <c r="AD955" s="112"/>
      <c r="AE955" s="113"/>
    </row>
    <row r="956" spans="9:31" x14ac:dyDescent="0.2">
      <c r="I956" s="100"/>
      <c r="J956" s="101"/>
      <c r="K956" s="102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03"/>
      <c r="Y956" s="111"/>
      <c r="Z956" s="111"/>
      <c r="AA956" s="112"/>
      <c r="AB956" s="111"/>
      <c r="AC956" s="111"/>
      <c r="AD956" s="112"/>
      <c r="AE956" s="113"/>
    </row>
    <row r="957" spans="9:31" x14ac:dyDescent="0.2">
      <c r="I957" s="100"/>
      <c r="J957" s="101"/>
      <c r="K957" s="102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03"/>
      <c r="Y957" s="111"/>
      <c r="Z957" s="111"/>
      <c r="AA957" s="112"/>
      <c r="AB957" s="111"/>
      <c r="AC957" s="111"/>
      <c r="AD957" s="112"/>
      <c r="AE957" s="113"/>
    </row>
    <row r="958" spans="9:31" x14ac:dyDescent="0.2">
      <c r="I958" s="100"/>
      <c r="J958" s="101"/>
      <c r="K958" s="102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03"/>
      <c r="Y958" s="111"/>
      <c r="Z958" s="111"/>
      <c r="AA958" s="112"/>
      <c r="AB958" s="111"/>
      <c r="AC958" s="111"/>
      <c r="AD958" s="112"/>
      <c r="AE958" s="113"/>
    </row>
    <row r="959" spans="9:31" x14ac:dyDescent="0.2">
      <c r="I959" s="100"/>
      <c r="J959" s="101"/>
      <c r="K959" s="102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03"/>
      <c r="Y959" s="111"/>
      <c r="Z959" s="111"/>
      <c r="AA959" s="112"/>
      <c r="AB959" s="111"/>
      <c r="AC959" s="111"/>
      <c r="AD959" s="112"/>
      <c r="AE959" s="113"/>
    </row>
    <row r="960" spans="9:31" x14ac:dyDescent="0.2">
      <c r="I960" s="100"/>
      <c r="J960" s="101"/>
      <c r="K960" s="102"/>
      <c r="L960" s="163"/>
      <c r="M960" s="163"/>
      <c r="N960" s="163"/>
      <c r="O960" s="163"/>
      <c r="P960" s="163"/>
      <c r="Q960" s="163"/>
      <c r="R960" s="163"/>
      <c r="S960" s="163"/>
      <c r="T960" s="163"/>
      <c r="U960" s="163"/>
      <c r="V960" s="163"/>
      <c r="W960" s="163"/>
      <c r="X960" s="103"/>
      <c r="Y960" s="111"/>
      <c r="Z960" s="111"/>
      <c r="AA960" s="112"/>
      <c r="AB960" s="111"/>
      <c r="AC960" s="111"/>
      <c r="AD960" s="112"/>
      <c r="AE960" s="113"/>
    </row>
    <row r="961" spans="9:31" x14ac:dyDescent="0.2">
      <c r="I961" s="100"/>
      <c r="J961" s="101"/>
      <c r="K961" s="102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03"/>
      <c r="Y961" s="111"/>
      <c r="Z961" s="111"/>
      <c r="AA961" s="112"/>
      <c r="AB961" s="111"/>
      <c r="AC961" s="111"/>
      <c r="AD961" s="112"/>
      <c r="AE961" s="113"/>
    </row>
    <row r="962" spans="9:31" x14ac:dyDescent="0.2">
      <c r="I962" s="100"/>
      <c r="J962" s="101"/>
      <c r="K962" s="102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03"/>
      <c r="Y962" s="111"/>
      <c r="Z962" s="111"/>
      <c r="AA962" s="112"/>
      <c r="AB962" s="111"/>
      <c r="AC962" s="111"/>
      <c r="AD962" s="112"/>
      <c r="AE962" s="113"/>
    </row>
    <row r="963" spans="9:31" x14ac:dyDescent="0.2">
      <c r="I963" s="100"/>
      <c r="J963" s="101"/>
      <c r="K963" s="102"/>
      <c r="L963" s="163"/>
      <c r="M963" s="163"/>
      <c r="N963" s="163"/>
      <c r="O963" s="163"/>
      <c r="P963" s="163"/>
      <c r="Q963" s="163"/>
      <c r="R963" s="163"/>
      <c r="S963" s="163"/>
      <c r="T963" s="163"/>
      <c r="U963" s="163"/>
      <c r="V963" s="163"/>
      <c r="W963" s="163"/>
      <c r="X963" s="103"/>
      <c r="Y963" s="111"/>
      <c r="Z963" s="111"/>
      <c r="AA963" s="112"/>
      <c r="AB963" s="111"/>
      <c r="AC963" s="111"/>
      <c r="AD963" s="112"/>
      <c r="AE963" s="113"/>
    </row>
    <row r="964" spans="9:31" x14ac:dyDescent="0.2">
      <c r="I964" s="100"/>
      <c r="J964" s="101"/>
      <c r="K964" s="102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03"/>
      <c r="Y964" s="111"/>
      <c r="Z964" s="111"/>
      <c r="AA964" s="112"/>
      <c r="AB964" s="111"/>
      <c r="AC964" s="111"/>
      <c r="AD964" s="112"/>
      <c r="AE964" s="113"/>
    </row>
    <row r="965" spans="9:31" x14ac:dyDescent="0.2">
      <c r="I965" s="100"/>
      <c r="J965" s="101"/>
      <c r="K965" s="102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03"/>
      <c r="Y965" s="111"/>
      <c r="Z965" s="111"/>
      <c r="AA965" s="112"/>
      <c r="AB965" s="111"/>
      <c r="AC965" s="111"/>
      <c r="AD965" s="112"/>
      <c r="AE965" s="113"/>
    </row>
    <row r="966" spans="9:31" x14ac:dyDescent="0.2">
      <c r="I966" s="100"/>
      <c r="J966" s="101"/>
      <c r="K966" s="102"/>
      <c r="L966" s="163"/>
      <c r="M966" s="163"/>
      <c r="N966" s="163"/>
      <c r="O966" s="163"/>
      <c r="P966" s="163"/>
      <c r="Q966" s="163"/>
      <c r="R966" s="163"/>
      <c r="S966" s="163"/>
      <c r="T966" s="163"/>
      <c r="U966" s="163"/>
      <c r="V966" s="163"/>
      <c r="W966" s="163"/>
      <c r="X966" s="103"/>
      <c r="Y966" s="111"/>
      <c r="Z966" s="111"/>
      <c r="AA966" s="112"/>
      <c r="AB966" s="111"/>
      <c r="AC966" s="111"/>
      <c r="AD966" s="112"/>
      <c r="AE966" s="113"/>
    </row>
    <row r="967" spans="9:31" x14ac:dyDescent="0.2">
      <c r="I967" s="100"/>
      <c r="J967" s="101"/>
      <c r="K967" s="102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03"/>
      <c r="Y967" s="111"/>
      <c r="Z967" s="111"/>
      <c r="AA967" s="112"/>
      <c r="AB967" s="111"/>
      <c r="AC967" s="111"/>
      <c r="AD967" s="112"/>
      <c r="AE967" s="113"/>
    </row>
    <row r="968" spans="9:31" x14ac:dyDescent="0.2">
      <c r="I968" s="100"/>
      <c r="J968" s="101"/>
      <c r="K968" s="102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03"/>
      <c r="Y968" s="111"/>
      <c r="Z968" s="111"/>
      <c r="AA968" s="112"/>
      <c r="AB968" s="111"/>
      <c r="AC968" s="111"/>
      <c r="AD968" s="112"/>
      <c r="AE968" s="113"/>
    </row>
    <row r="969" spans="9:31" x14ac:dyDescent="0.2">
      <c r="I969" s="100"/>
      <c r="J969" s="101"/>
      <c r="K969" s="102"/>
      <c r="L969" s="163"/>
      <c r="M969" s="163"/>
      <c r="N969" s="163"/>
      <c r="O969" s="163"/>
      <c r="P969" s="163"/>
      <c r="Q969" s="163"/>
      <c r="R969" s="163"/>
      <c r="S969" s="163"/>
      <c r="T969" s="163"/>
      <c r="U969" s="163"/>
      <c r="V969" s="163"/>
      <c r="W969" s="163"/>
      <c r="X969" s="103"/>
      <c r="Y969" s="111"/>
      <c r="Z969" s="111"/>
      <c r="AA969" s="112"/>
      <c r="AB969" s="111"/>
      <c r="AC969" s="111"/>
      <c r="AD969" s="112"/>
      <c r="AE969" s="113"/>
    </row>
    <row r="970" spans="9:31" x14ac:dyDescent="0.2">
      <c r="I970" s="100"/>
      <c r="J970" s="101"/>
      <c r="K970" s="102"/>
      <c r="L970" s="163"/>
      <c r="M970" s="163"/>
      <c r="N970" s="163"/>
      <c r="O970" s="163"/>
      <c r="P970" s="163"/>
      <c r="Q970" s="163"/>
      <c r="R970" s="163"/>
      <c r="S970" s="163"/>
      <c r="T970" s="163"/>
      <c r="U970" s="163"/>
      <c r="V970" s="163"/>
      <c r="W970" s="163"/>
      <c r="X970" s="103"/>
      <c r="Y970" s="111"/>
      <c r="Z970" s="111"/>
      <c r="AA970" s="112"/>
      <c r="AB970" s="111"/>
      <c r="AC970" s="111"/>
      <c r="AD970" s="112"/>
      <c r="AE970" s="113"/>
    </row>
    <row r="971" spans="9:31" x14ac:dyDescent="0.2">
      <c r="I971" s="100"/>
      <c r="J971" s="101"/>
      <c r="K971" s="102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03"/>
      <c r="Y971" s="111"/>
      <c r="Z971" s="111"/>
      <c r="AA971" s="112"/>
      <c r="AB971" s="111"/>
      <c r="AC971" s="111"/>
      <c r="AD971" s="112"/>
      <c r="AE971" s="113"/>
    </row>
    <row r="972" spans="9:31" x14ac:dyDescent="0.2">
      <c r="I972" s="100"/>
      <c r="J972" s="101"/>
      <c r="K972" s="102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03"/>
      <c r="Y972" s="111"/>
      <c r="Z972" s="111"/>
      <c r="AA972" s="112"/>
      <c r="AB972" s="111"/>
      <c r="AC972" s="111"/>
      <c r="AD972" s="112"/>
      <c r="AE972" s="113"/>
    </row>
    <row r="973" spans="9:31" x14ac:dyDescent="0.2">
      <c r="I973" s="100"/>
      <c r="J973" s="101"/>
      <c r="K973" s="102"/>
      <c r="L973" s="163"/>
      <c r="M973" s="163"/>
      <c r="N973" s="163"/>
      <c r="O973" s="163"/>
      <c r="P973" s="163"/>
      <c r="Q973" s="163"/>
      <c r="R973" s="163"/>
      <c r="S973" s="163"/>
      <c r="T973" s="163"/>
      <c r="U973" s="163"/>
      <c r="V973" s="163"/>
      <c r="W973" s="163"/>
      <c r="X973" s="103"/>
      <c r="Y973" s="111"/>
      <c r="Z973" s="111"/>
      <c r="AA973" s="112"/>
      <c r="AB973" s="111"/>
      <c r="AC973" s="111"/>
      <c r="AD973" s="112"/>
      <c r="AE973" s="113"/>
    </row>
    <row r="974" spans="9:31" x14ac:dyDescent="0.2">
      <c r="I974" s="100"/>
      <c r="J974" s="101"/>
      <c r="K974" s="102"/>
      <c r="L974" s="163"/>
      <c r="M974" s="163"/>
      <c r="N974" s="163"/>
      <c r="O974" s="163"/>
      <c r="P974" s="163"/>
      <c r="Q974" s="163"/>
      <c r="R974" s="163"/>
      <c r="S974" s="163"/>
      <c r="T974" s="163"/>
      <c r="U974" s="163"/>
      <c r="V974" s="163"/>
      <c r="W974" s="163"/>
      <c r="X974" s="103"/>
      <c r="Y974" s="111"/>
      <c r="Z974" s="111"/>
      <c r="AA974" s="112"/>
      <c r="AB974" s="111"/>
      <c r="AC974" s="111"/>
      <c r="AD974" s="112"/>
      <c r="AE974" s="113"/>
    </row>
    <row r="975" spans="9:31" x14ac:dyDescent="0.2">
      <c r="I975" s="100"/>
      <c r="J975" s="101"/>
      <c r="K975" s="102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03"/>
      <c r="Y975" s="111"/>
      <c r="Z975" s="111"/>
      <c r="AA975" s="112"/>
      <c r="AB975" s="111"/>
      <c r="AC975" s="111"/>
      <c r="AD975" s="112"/>
      <c r="AE975" s="113"/>
    </row>
    <row r="976" spans="9:31" x14ac:dyDescent="0.2">
      <c r="I976" s="100"/>
      <c r="J976" s="101"/>
      <c r="K976" s="102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03"/>
      <c r="Y976" s="111"/>
      <c r="Z976" s="111"/>
      <c r="AA976" s="112"/>
      <c r="AB976" s="111"/>
      <c r="AC976" s="111"/>
      <c r="AD976" s="112"/>
      <c r="AE976" s="113"/>
    </row>
    <row r="977" spans="9:31" x14ac:dyDescent="0.2">
      <c r="I977" s="100"/>
      <c r="J977" s="101"/>
      <c r="K977" s="102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03"/>
      <c r="Y977" s="111"/>
      <c r="Z977" s="111"/>
      <c r="AA977" s="112"/>
      <c r="AB977" s="111"/>
      <c r="AC977" s="111"/>
      <c r="AD977" s="112"/>
      <c r="AE977" s="113"/>
    </row>
    <row r="978" spans="9:31" x14ac:dyDescent="0.2">
      <c r="I978" s="100"/>
      <c r="J978" s="101"/>
      <c r="K978" s="102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03"/>
      <c r="Y978" s="111"/>
      <c r="Z978" s="111"/>
      <c r="AA978" s="112"/>
      <c r="AB978" s="111"/>
      <c r="AC978" s="111"/>
      <c r="AD978" s="112"/>
      <c r="AE978" s="113"/>
    </row>
    <row r="979" spans="9:31" x14ac:dyDescent="0.2">
      <c r="I979" s="100"/>
      <c r="J979" s="101"/>
      <c r="K979" s="102"/>
      <c r="L979" s="163"/>
      <c r="M979" s="163"/>
      <c r="N979" s="163"/>
      <c r="O979" s="163"/>
      <c r="P979" s="163"/>
      <c r="Q979" s="163"/>
      <c r="R979" s="163"/>
      <c r="S979" s="163"/>
      <c r="T979" s="163"/>
      <c r="U979" s="163"/>
      <c r="V979" s="163"/>
      <c r="W979" s="163"/>
      <c r="X979" s="103"/>
      <c r="Y979" s="111"/>
      <c r="Z979" s="111"/>
      <c r="AA979" s="112"/>
      <c r="AB979" s="111"/>
      <c r="AC979" s="111"/>
      <c r="AD979" s="112"/>
      <c r="AE979" s="113"/>
    </row>
    <row r="980" spans="9:31" x14ac:dyDescent="0.2">
      <c r="I980" s="100"/>
      <c r="J980" s="101"/>
      <c r="K980" s="102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03"/>
      <c r="Y980" s="111"/>
      <c r="Z980" s="111"/>
      <c r="AA980" s="112"/>
      <c r="AB980" s="111"/>
      <c r="AC980" s="111"/>
      <c r="AD980" s="112"/>
      <c r="AE980" s="113"/>
    </row>
    <row r="981" spans="9:31" x14ac:dyDescent="0.2">
      <c r="I981" s="100"/>
      <c r="J981" s="101"/>
      <c r="K981" s="102"/>
      <c r="L981" s="163"/>
      <c r="M981" s="163"/>
      <c r="N981" s="163"/>
      <c r="O981" s="163"/>
      <c r="P981" s="163"/>
      <c r="Q981" s="163"/>
      <c r="R981" s="163"/>
      <c r="S981" s="163"/>
      <c r="T981" s="163"/>
      <c r="U981" s="163"/>
      <c r="V981" s="163"/>
      <c r="W981" s="163"/>
      <c r="X981" s="103"/>
      <c r="Y981" s="111"/>
      <c r="Z981" s="111"/>
      <c r="AA981" s="112"/>
      <c r="AB981" s="111"/>
      <c r="AC981" s="111"/>
      <c r="AD981" s="112"/>
      <c r="AE981" s="113"/>
    </row>
    <row r="982" spans="9:31" x14ac:dyDescent="0.2">
      <c r="I982" s="100"/>
      <c r="J982" s="101"/>
      <c r="K982" s="102"/>
      <c r="L982" s="163"/>
      <c r="M982" s="163"/>
      <c r="N982" s="163"/>
      <c r="O982" s="163"/>
      <c r="P982" s="163"/>
      <c r="Q982" s="163"/>
      <c r="R982" s="163"/>
      <c r="S982" s="163"/>
      <c r="T982" s="163"/>
      <c r="U982" s="163"/>
      <c r="V982" s="163"/>
      <c r="W982" s="163"/>
      <c r="X982" s="103"/>
      <c r="Y982" s="111"/>
      <c r="Z982" s="111"/>
      <c r="AA982" s="112"/>
      <c r="AB982" s="111"/>
      <c r="AC982" s="111"/>
      <c r="AD982" s="112"/>
      <c r="AE982" s="113"/>
    </row>
    <row r="983" spans="9:31" x14ac:dyDescent="0.2">
      <c r="I983" s="100"/>
      <c r="J983" s="101"/>
      <c r="K983" s="102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03"/>
      <c r="Y983" s="111"/>
      <c r="Z983" s="111"/>
      <c r="AA983" s="112"/>
      <c r="AB983" s="111"/>
      <c r="AC983" s="111"/>
      <c r="AD983" s="112"/>
      <c r="AE983" s="113"/>
    </row>
    <row r="984" spans="9:31" x14ac:dyDescent="0.2">
      <c r="I984" s="100"/>
      <c r="J984" s="101"/>
      <c r="K984" s="102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03"/>
      <c r="Y984" s="111"/>
      <c r="Z984" s="111"/>
      <c r="AA984" s="112"/>
      <c r="AB984" s="111"/>
      <c r="AC984" s="111"/>
      <c r="AD984" s="112"/>
      <c r="AE984" s="113"/>
    </row>
    <row r="985" spans="9:31" x14ac:dyDescent="0.2">
      <c r="I985" s="100"/>
      <c r="J985" s="101"/>
      <c r="K985" s="102"/>
      <c r="L985" s="163"/>
      <c r="M985" s="163"/>
      <c r="N985" s="163"/>
      <c r="O985" s="163"/>
      <c r="P985" s="163"/>
      <c r="Q985" s="163"/>
      <c r="R985" s="163"/>
      <c r="S985" s="163"/>
      <c r="T985" s="163"/>
      <c r="U985" s="163"/>
      <c r="V985" s="163"/>
      <c r="W985" s="163"/>
      <c r="X985" s="103"/>
      <c r="Y985" s="111"/>
      <c r="Z985" s="111"/>
      <c r="AA985" s="112"/>
      <c r="AB985" s="111"/>
      <c r="AC985" s="111"/>
      <c r="AD985" s="112"/>
      <c r="AE985" s="113"/>
    </row>
    <row r="986" spans="9:31" x14ac:dyDescent="0.2">
      <c r="I986" s="100"/>
      <c r="J986" s="101"/>
      <c r="K986" s="102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03"/>
      <c r="Y986" s="111"/>
      <c r="Z986" s="111"/>
      <c r="AA986" s="112"/>
      <c r="AB986" s="111"/>
      <c r="AC986" s="111"/>
      <c r="AD986" s="112"/>
      <c r="AE986" s="113"/>
    </row>
    <row r="987" spans="9:31" x14ac:dyDescent="0.2">
      <c r="I987" s="100"/>
      <c r="J987" s="101"/>
      <c r="K987" s="102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03"/>
      <c r="Y987" s="111"/>
      <c r="Z987" s="111"/>
      <c r="AA987" s="112"/>
      <c r="AB987" s="111"/>
      <c r="AC987" s="111"/>
      <c r="AD987" s="112"/>
      <c r="AE987" s="113"/>
    </row>
    <row r="988" spans="9:31" x14ac:dyDescent="0.2">
      <c r="I988" s="100"/>
      <c r="J988" s="101"/>
      <c r="K988" s="102"/>
      <c r="L988" s="163"/>
      <c r="M988" s="163"/>
      <c r="N988" s="163"/>
      <c r="O988" s="163"/>
      <c r="P988" s="163"/>
      <c r="Q988" s="163"/>
      <c r="R988" s="163"/>
      <c r="S988" s="163"/>
      <c r="T988" s="163"/>
      <c r="U988" s="163"/>
      <c r="V988" s="163"/>
      <c r="W988" s="163"/>
      <c r="X988" s="103"/>
      <c r="Y988" s="111"/>
      <c r="Z988" s="111"/>
      <c r="AA988" s="112"/>
      <c r="AB988" s="111"/>
      <c r="AC988" s="111"/>
      <c r="AD988" s="112"/>
      <c r="AE988" s="113"/>
    </row>
    <row r="989" spans="9:31" x14ac:dyDescent="0.2">
      <c r="I989" s="100"/>
      <c r="J989" s="101"/>
      <c r="K989" s="102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03"/>
      <c r="Y989" s="111"/>
      <c r="Z989" s="111"/>
      <c r="AA989" s="112"/>
      <c r="AB989" s="111"/>
      <c r="AC989" s="111"/>
      <c r="AD989" s="112"/>
      <c r="AE989" s="113"/>
    </row>
    <row r="990" spans="9:31" x14ac:dyDescent="0.2">
      <c r="I990" s="100"/>
      <c r="J990" s="101"/>
      <c r="K990" s="102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03"/>
      <c r="Y990" s="111"/>
      <c r="Z990" s="111"/>
      <c r="AA990" s="112"/>
      <c r="AB990" s="111"/>
      <c r="AC990" s="111"/>
      <c r="AD990" s="112"/>
      <c r="AE990" s="113"/>
    </row>
    <row r="991" spans="9:31" x14ac:dyDescent="0.2">
      <c r="I991" s="100"/>
      <c r="J991" s="101"/>
      <c r="K991" s="102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03"/>
      <c r="Y991" s="111"/>
      <c r="Z991" s="111"/>
      <c r="AA991" s="112"/>
      <c r="AB991" s="111"/>
      <c r="AC991" s="111"/>
      <c r="AD991" s="112"/>
      <c r="AE991" s="113"/>
    </row>
    <row r="992" spans="9:31" x14ac:dyDescent="0.2">
      <c r="I992" s="100"/>
      <c r="J992" s="101"/>
      <c r="K992" s="102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03"/>
      <c r="Y992" s="111"/>
      <c r="Z992" s="111"/>
      <c r="AA992" s="112"/>
      <c r="AB992" s="111"/>
      <c r="AC992" s="111"/>
      <c r="AD992" s="112"/>
      <c r="AE992" s="113"/>
    </row>
    <row r="993" spans="9:31" x14ac:dyDescent="0.2">
      <c r="I993" s="100"/>
      <c r="J993" s="101"/>
      <c r="K993" s="102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03"/>
      <c r="Y993" s="111"/>
      <c r="Z993" s="111"/>
      <c r="AA993" s="112"/>
      <c r="AB993" s="111"/>
      <c r="AC993" s="111"/>
      <c r="AD993" s="112"/>
      <c r="AE993" s="113"/>
    </row>
    <row r="994" spans="9:31" x14ac:dyDescent="0.2">
      <c r="I994" s="100"/>
      <c r="J994" s="101"/>
      <c r="K994" s="102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03"/>
      <c r="Y994" s="111"/>
      <c r="Z994" s="111"/>
      <c r="AA994" s="112"/>
      <c r="AB994" s="111"/>
      <c r="AC994" s="111"/>
      <c r="AD994" s="112"/>
      <c r="AE994" s="113"/>
    </row>
    <row r="995" spans="9:31" x14ac:dyDescent="0.2">
      <c r="I995" s="100"/>
      <c r="J995" s="101"/>
      <c r="K995" s="102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03"/>
      <c r="Y995" s="111"/>
      <c r="Z995" s="111"/>
      <c r="AA995" s="112"/>
      <c r="AB995" s="111"/>
      <c r="AC995" s="111"/>
      <c r="AD995" s="112"/>
      <c r="AE995" s="113"/>
    </row>
    <row r="996" spans="9:31" x14ac:dyDescent="0.2">
      <c r="I996" s="100"/>
      <c r="J996" s="101"/>
      <c r="K996" s="102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03"/>
      <c r="Y996" s="111"/>
      <c r="Z996" s="111"/>
      <c r="AA996" s="112"/>
      <c r="AB996" s="111"/>
      <c r="AC996" s="111"/>
      <c r="AD996" s="112"/>
      <c r="AE996" s="113"/>
    </row>
    <row r="997" spans="9:31" x14ac:dyDescent="0.2">
      <c r="I997" s="100"/>
      <c r="J997" s="101"/>
      <c r="K997" s="102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03"/>
      <c r="Y997" s="111"/>
      <c r="Z997" s="111"/>
      <c r="AA997" s="112"/>
      <c r="AB997" s="111"/>
      <c r="AC997" s="111"/>
      <c r="AD997" s="112"/>
      <c r="AE997" s="113"/>
    </row>
    <row r="998" spans="9:31" x14ac:dyDescent="0.2">
      <c r="I998" s="100"/>
      <c r="J998" s="101"/>
      <c r="K998" s="102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03"/>
      <c r="Y998" s="111"/>
      <c r="Z998" s="111"/>
      <c r="AA998" s="112"/>
      <c r="AB998" s="111"/>
      <c r="AC998" s="111"/>
      <c r="AD998" s="112"/>
      <c r="AE998" s="113"/>
    </row>
    <row r="999" spans="9:31" x14ac:dyDescent="0.2">
      <c r="I999" s="100"/>
      <c r="J999" s="101"/>
      <c r="K999" s="102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03"/>
      <c r="Y999" s="111"/>
      <c r="Z999" s="111"/>
      <c r="AA999" s="112"/>
      <c r="AB999" s="111"/>
      <c r="AC999" s="111"/>
      <c r="AD999" s="112"/>
      <c r="AE999" s="113"/>
    </row>
    <row r="1000" spans="9:31" x14ac:dyDescent="0.2">
      <c r="I1000" s="100"/>
      <c r="J1000" s="101"/>
      <c r="K1000" s="102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03"/>
      <c r="Y1000" s="111"/>
      <c r="Z1000" s="111"/>
      <c r="AA1000" s="112"/>
      <c r="AB1000" s="111"/>
      <c r="AC1000" s="111"/>
      <c r="AD1000" s="112"/>
      <c r="AE1000" s="113"/>
    </row>
    <row r="1001" spans="9:31" x14ac:dyDescent="0.2">
      <c r="I1001" s="100"/>
      <c r="J1001" s="101"/>
      <c r="K1001" s="102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03"/>
      <c r="Y1001" s="111"/>
      <c r="Z1001" s="111"/>
      <c r="AA1001" s="112"/>
      <c r="AB1001" s="111"/>
      <c r="AC1001" s="111"/>
      <c r="AD1001" s="112"/>
      <c r="AE1001" s="113"/>
    </row>
    <row r="1002" spans="9:31" x14ac:dyDescent="0.2">
      <c r="I1002" s="100"/>
      <c r="J1002" s="101"/>
      <c r="K1002" s="102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03"/>
      <c r="Y1002" s="111"/>
      <c r="Z1002" s="111"/>
      <c r="AA1002" s="112"/>
      <c r="AB1002" s="111"/>
      <c r="AC1002" s="111"/>
      <c r="AD1002" s="112"/>
      <c r="AE1002" s="113"/>
    </row>
    <row r="1003" spans="9:31" x14ac:dyDescent="0.2">
      <c r="I1003" s="100"/>
      <c r="J1003" s="101"/>
      <c r="K1003" s="102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03"/>
      <c r="Y1003" s="111"/>
      <c r="Z1003" s="111"/>
      <c r="AA1003" s="112"/>
      <c r="AB1003" s="111"/>
      <c r="AC1003" s="111"/>
      <c r="AD1003" s="112"/>
      <c r="AE1003" s="113"/>
    </row>
    <row r="1004" spans="9:31" x14ac:dyDescent="0.2">
      <c r="I1004" s="100"/>
      <c r="J1004" s="101"/>
      <c r="K1004" s="102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03"/>
      <c r="Y1004" s="111"/>
      <c r="Z1004" s="111"/>
      <c r="AA1004" s="112"/>
      <c r="AB1004" s="111"/>
      <c r="AC1004" s="111"/>
      <c r="AD1004" s="112"/>
      <c r="AE1004" s="113"/>
    </row>
    <row r="1005" spans="9:31" x14ac:dyDescent="0.2">
      <c r="I1005" s="100"/>
      <c r="J1005" s="101"/>
      <c r="K1005" s="101"/>
    </row>
    <row r="1006" spans="9:31" x14ac:dyDescent="0.2">
      <c r="I1006" s="100"/>
      <c r="J1006" s="101"/>
      <c r="K1006" s="101"/>
    </row>
    <row r="1007" spans="9:31" x14ac:dyDescent="0.2">
      <c r="I1007" s="100"/>
      <c r="J1007" s="101"/>
      <c r="K1007" s="101"/>
    </row>
    <row r="1008" spans="9:31" x14ac:dyDescent="0.2">
      <c r="I1008" s="100"/>
      <c r="J1008" s="101"/>
      <c r="K1008" s="101"/>
    </row>
    <row r="1009" spans="9:11" x14ac:dyDescent="0.2">
      <c r="I1009" s="100"/>
      <c r="J1009" s="101"/>
      <c r="K1009" s="101"/>
    </row>
    <row r="1010" spans="9:11" x14ac:dyDescent="0.2">
      <c r="I1010" s="100"/>
      <c r="J1010" s="101"/>
      <c r="K1010" s="101"/>
    </row>
    <row r="1011" spans="9:11" x14ac:dyDescent="0.2">
      <c r="I1011" s="100"/>
      <c r="J1011" s="101"/>
      <c r="K1011" s="101"/>
    </row>
    <row r="1012" spans="9:11" x14ac:dyDescent="0.2">
      <c r="I1012" s="100"/>
      <c r="J1012" s="101"/>
      <c r="K1012" s="101"/>
    </row>
    <row r="1013" spans="9:11" x14ac:dyDescent="0.2">
      <c r="I1013" s="100"/>
      <c r="J1013" s="101"/>
      <c r="K1013" s="101"/>
    </row>
    <row r="1014" spans="9:11" x14ac:dyDescent="0.2">
      <c r="I1014" s="100"/>
      <c r="J1014" s="101"/>
      <c r="K1014" s="101"/>
    </row>
    <row r="1015" spans="9:11" x14ac:dyDescent="0.2">
      <c r="I1015" s="100"/>
      <c r="J1015" s="101"/>
      <c r="K1015" s="101"/>
    </row>
    <row r="1016" spans="9:11" x14ac:dyDescent="0.2">
      <c r="I1016" s="100"/>
      <c r="J1016" s="101"/>
      <c r="K1016" s="101"/>
    </row>
    <row r="1017" spans="9:11" x14ac:dyDescent="0.2">
      <c r="I1017" s="100"/>
      <c r="J1017" s="101"/>
      <c r="K1017" s="101"/>
    </row>
    <row r="1018" spans="9:11" x14ac:dyDescent="0.2">
      <c r="I1018" s="100"/>
      <c r="J1018" s="101"/>
      <c r="K1018" s="101"/>
    </row>
    <row r="1019" spans="9:11" x14ac:dyDescent="0.2">
      <c r="I1019" s="100"/>
      <c r="J1019" s="101"/>
      <c r="K1019" s="101"/>
    </row>
    <row r="1020" spans="9:11" x14ac:dyDescent="0.2">
      <c r="I1020" s="100"/>
      <c r="J1020" s="101"/>
      <c r="K1020" s="101"/>
    </row>
    <row r="1021" spans="9:11" x14ac:dyDescent="0.2">
      <c r="I1021" s="100"/>
      <c r="J1021" s="101"/>
      <c r="K1021" s="101"/>
    </row>
    <row r="1022" spans="9:11" x14ac:dyDescent="0.2">
      <c r="I1022" s="100"/>
      <c r="J1022" s="101"/>
      <c r="K1022" s="101"/>
    </row>
    <row r="1023" spans="9:11" x14ac:dyDescent="0.2">
      <c r="I1023" s="100"/>
      <c r="J1023" s="101"/>
      <c r="K1023" s="101"/>
    </row>
    <row r="1024" spans="9:11" x14ac:dyDescent="0.2">
      <c r="I1024" s="100"/>
      <c r="J1024" s="101"/>
      <c r="K1024" s="101"/>
    </row>
    <row r="1025" spans="9:11" x14ac:dyDescent="0.2">
      <c r="I1025" s="100"/>
      <c r="J1025" s="101"/>
      <c r="K1025" s="101"/>
    </row>
    <row r="1026" spans="9:11" x14ac:dyDescent="0.2">
      <c r="I1026" s="100"/>
      <c r="J1026" s="101"/>
      <c r="K1026" s="101"/>
    </row>
    <row r="1027" spans="9:11" x14ac:dyDescent="0.2">
      <c r="I1027" s="100"/>
      <c r="J1027" s="101"/>
      <c r="K1027" s="101"/>
    </row>
    <row r="1028" spans="9:11" x14ac:dyDescent="0.2">
      <c r="I1028" s="100"/>
      <c r="J1028" s="101"/>
      <c r="K1028" s="101"/>
    </row>
    <row r="1029" spans="9:11" x14ac:dyDescent="0.2">
      <c r="I1029" s="100"/>
      <c r="J1029" s="101"/>
      <c r="K1029" s="101"/>
    </row>
    <row r="1030" spans="9:11" x14ac:dyDescent="0.2">
      <c r="I1030" s="100"/>
      <c r="J1030" s="101"/>
      <c r="K1030" s="101"/>
    </row>
    <row r="1031" spans="9:11" x14ac:dyDescent="0.2">
      <c r="I1031" s="100"/>
      <c r="J1031" s="101"/>
      <c r="K1031" s="101"/>
    </row>
    <row r="1032" spans="9:11" x14ac:dyDescent="0.2">
      <c r="I1032" s="100"/>
      <c r="J1032" s="101"/>
      <c r="K1032" s="101"/>
    </row>
    <row r="1033" spans="9:11" x14ac:dyDescent="0.2">
      <c r="I1033" s="100"/>
      <c r="J1033" s="101"/>
      <c r="K1033" s="101"/>
    </row>
    <row r="1034" spans="9:11" x14ac:dyDescent="0.2">
      <c r="I1034" s="100"/>
      <c r="J1034" s="101"/>
      <c r="K1034" s="101"/>
    </row>
    <row r="1035" spans="9:11" x14ac:dyDescent="0.2">
      <c r="I1035" s="100"/>
      <c r="J1035" s="101"/>
      <c r="K1035" s="101"/>
    </row>
    <row r="1036" spans="9:11" x14ac:dyDescent="0.2">
      <c r="I1036" s="100"/>
      <c r="J1036" s="101"/>
      <c r="K1036" s="101"/>
    </row>
    <row r="1037" spans="9:11" x14ac:dyDescent="0.2">
      <c r="I1037" s="100"/>
      <c r="J1037" s="101"/>
      <c r="K1037" s="101"/>
    </row>
    <row r="1038" spans="9:11" x14ac:dyDescent="0.2">
      <c r="I1038" s="100"/>
      <c r="J1038" s="101"/>
      <c r="K1038" s="101"/>
    </row>
    <row r="1039" spans="9:11" x14ac:dyDescent="0.2">
      <c r="I1039" s="100"/>
      <c r="J1039" s="101"/>
      <c r="K1039" s="101"/>
    </row>
    <row r="1040" spans="9:11" x14ac:dyDescent="0.2">
      <c r="I1040" s="100"/>
      <c r="J1040" s="101"/>
      <c r="K1040" s="101"/>
    </row>
    <row r="1041" spans="9:11" x14ac:dyDescent="0.2">
      <c r="I1041" s="100"/>
      <c r="J1041" s="101"/>
      <c r="K1041" s="101"/>
    </row>
    <row r="1042" spans="9:11" x14ac:dyDescent="0.2">
      <c r="I1042" s="100"/>
      <c r="J1042" s="101"/>
      <c r="K1042" s="101"/>
    </row>
    <row r="1043" spans="9:11" x14ac:dyDescent="0.2">
      <c r="I1043" s="100"/>
      <c r="J1043" s="101"/>
      <c r="K1043" s="101"/>
    </row>
    <row r="1044" spans="9:11" x14ac:dyDescent="0.2">
      <c r="I1044" s="100"/>
      <c r="J1044" s="101"/>
      <c r="K1044" s="101"/>
    </row>
    <row r="1045" spans="9:11" x14ac:dyDescent="0.2">
      <c r="I1045" s="100"/>
      <c r="J1045" s="101"/>
      <c r="K1045" s="101"/>
    </row>
    <row r="1046" spans="9:11" x14ac:dyDescent="0.2">
      <c r="I1046" s="100"/>
      <c r="J1046" s="101"/>
      <c r="K1046" s="101"/>
    </row>
    <row r="1047" spans="9:11" x14ac:dyDescent="0.2">
      <c r="I1047" s="100"/>
      <c r="J1047" s="101"/>
      <c r="K1047" s="101"/>
    </row>
    <row r="1048" spans="9:11" x14ac:dyDescent="0.2">
      <c r="I1048" s="100"/>
      <c r="J1048" s="101"/>
      <c r="K1048" s="101"/>
    </row>
    <row r="1049" spans="9:11" x14ac:dyDescent="0.2">
      <c r="I1049" s="100"/>
      <c r="J1049" s="101"/>
      <c r="K1049" s="101"/>
    </row>
    <row r="1050" spans="9:11" x14ac:dyDescent="0.2">
      <c r="I1050" s="100"/>
      <c r="J1050" s="101"/>
      <c r="K1050" s="101"/>
    </row>
    <row r="1051" spans="9:11" x14ac:dyDescent="0.2">
      <c r="I1051" s="100"/>
      <c r="J1051" s="101"/>
      <c r="K1051" s="101"/>
    </row>
    <row r="1052" spans="9:11" x14ac:dyDescent="0.2">
      <c r="I1052" s="100"/>
      <c r="J1052" s="101"/>
      <c r="K1052" s="101"/>
    </row>
    <row r="1053" spans="9:11" x14ac:dyDescent="0.2">
      <c r="I1053" s="100"/>
      <c r="J1053" s="101"/>
      <c r="K1053" s="101"/>
    </row>
    <row r="1054" spans="9:11" x14ac:dyDescent="0.2">
      <c r="I1054" s="100"/>
      <c r="J1054" s="101"/>
      <c r="K1054" s="101"/>
    </row>
    <row r="1055" spans="9:11" x14ac:dyDescent="0.2">
      <c r="I1055" s="100"/>
      <c r="J1055" s="101"/>
      <c r="K1055" s="101"/>
    </row>
    <row r="1056" spans="9:11" x14ac:dyDescent="0.2">
      <c r="I1056" s="100"/>
      <c r="J1056" s="101"/>
      <c r="K1056" s="101"/>
    </row>
    <row r="1057" spans="9:11" x14ac:dyDescent="0.2">
      <c r="I1057" s="100"/>
      <c r="J1057" s="101"/>
      <c r="K1057" s="101"/>
    </row>
    <row r="1058" spans="9:11" x14ac:dyDescent="0.2">
      <c r="I1058" s="100"/>
      <c r="J1058" s="101"/>
      <c r="K1058" s="101"/>
    </row>
    <row r="1059" spans="9:11" x14ac:dyDescent="0.2">
      <c r="I1059" s="100"/>
      <c r="J1059" s="101"/>
      <c r="K1059" s="101"/>
    </row>
    <row r="1060" spans="9:11" x14ac:dyDescent="0.2">
      <c r="I1060" s="100"/>
      <c r="J1060" s="101"/>
      <c r="K1060" s="101"/>
    </row>
    <row r="1061" spans="9:11" x14ac:dyDescent="0.2">
      <c r="I1061" s="100"/>
      <c r="J1061" s="101"/>
      <c r="K1061" s="101"/>
    </row>
    <row r="1062" spans="9:11" x14ac:dyDescent="0.2">
      <c r="I1062" s="100"/>
      <c r="J1062" s="101"/>
      <c r="K1062" s="101"/>
    </row>
    <row r="1063" spans="9:11" x14ac:dyDescent="0.2">
      <c r="I1063" s="100"/>
      <c r="J1063" s="101"/>
      <c r="K1063" s="101"/>
    </row>
    <row r="1064" spans="9:11" x14ac:dyDescent="0.2">
      <c r="I1064" s="100"/>
      <c r="J1064" s="101"/>
      <c r="K1064" s="101"/>
    </row>
    <row r="1065" spans="9:11" x14ac:dyDescent="0.2">
      <c r="I1065" s="100"/>
      <c r="J1065" s="101"/>
      <c r="K1065" s="101"/>
    </row>
    <row r="1066" spans="9:11" x14ac:dyDescent="0.2">
      <c r="I1066" s="100"/>
      <c r="J1066" s="101"/>
      <c r="K1066" s="101"/>
    </row>
    <row r="1067" spans="9:11" x14ac:dyDescent="0.2">
      <c r="I1067" s="100"/>
      <c r="J1067" s="101"/>
      <c r="K1067" s="101"/>
    </row>
    <row r="1068" spans="9:11" x14ac:dyDescent="0.2">
      <c r="I1068" s="100"/>
      <c r="J1068" s="101"/>
      <c r="K1068" s="101"/>
    </row>
    <row r="1069" spans="9:11" x14ac:dyDescent="0.2">
      <c r="I1069" s="100"/>
      <c r="J1069" s="101"/>
      <c r="K1069" s="101"/>
    </row>
    <row r="1070" spans="9:11" x14ac:dyDescent="0.2">
      <c r="I1070" s="100"/>
      <c r="J1070" s="101"/>
      <c r="K1070" s="101"/>
    </row>
    <row r="1071" spans="9:11" x14ac:dyDescent="0.2">
      <c r="I1071" s="100"/>
      <c r="J1071" s="101"/>
      <c r="K1071" s="101"/>
    </row>
    <row r="1072" spans="9:11" x14ac:dyDescent="0.2">
      <c r="I1072" s="100"/>
      <c r="J1072" s="101"/>
      <c r="K1072" s="101"/>
    </row>
    <row r="1073" spans="9:11" x14ac:dyDescent="0.2">
      <c r="I1073" s="100"/>
      <c r="J1073" s="101"/>
      <c r="K1073" s="101"/>
    </row>
    <row r="1074" spans="9:11" x14ac:dyDescent="0.2">
      <c r="I1074" s="100"/>
      <c r="J1074" s="101"/>
      <c r="K1074" s="101"/>
    </row>
    <row r="1075" spans="9:11" x14ac:dyDescent="0.2">
      <c r="I1075" s="100"/>
      <c r="J1075" s="101"/>
      <c r="K1075" s="101"/>
    </row>
    <row r="1076" spans="9:11" x14ac:dyDescent="0.2">
      <c r="I1076" s="100"/>
      <c r="J1076" s="101"/>
      <c r="K1076" s="101"/>
    </row>
    <row r="1077" spans="9:11" x14ac:dyDescent="0.2">
      <c r="I1077" s="100"/>
      <c r="J1077" s="101"/>
      <c r="K1077" s="101"/>
    </row>
    <row r="1078" spans="9:11" x14ac:dyDescent="0.2">
      <c r="I1078" s="100"/>
      <c r="J1078" s="101"/>
      <c r="K1078" s="101"/>
    </row>
    <row r="1079" spans="9:11" x14ac:dyDescent="0.2">
      <c r="I1079" s="100"/>
      <c r="J1079" s="101"/>
      <c r="K1079" s="101"/>
    </row>
    <row r="1080" spans="9:11" x14ac:dyDescent="0.2">
      <c r="I1080" s="100"/>
      <c r="J1080" s="101"/>
      <c r="K1080" s="101"/>
    </row>
    <row r="1081" spans="9:11" x14ac:dyDescent="0.2">
      <c r="I1081" s="100"/>
      <c r="J1081" s="101"/>
      <c r="K1081" s="101"/>
    </row>
    <row r="1082" spans="9:11" x14ac:dyDescent="0.2">
      <c r="I1082" s="100"/>
      <c r="J1082" s="101"/>
      <c r="K1082" s="101"/>
    </row>
    <row r="1083" spans="9:11" x14ac:dyDescent="0.2">
      <c r="I1083" s="100"/>
      <c r="J1083" s="101"/>
      <c r="K1083" s="101"/>
    </row>
    <row r="1084" spans="9:11" x14ac:dyDescent="0.2">
      <c r="I1084" s="100"/>
      <c r="J1084" s="101"/>
      <c r="K1084" s="101"/>
    </row>
    <row r="1085" spans="9:11" x14ac:dyDescent="0.2">
      <c r="I1085" s="100"/>
      <c r="J1085" s="101"/>
      <c r="K1085" s="101"/>
    </row>
    <row r="1086" spans="9:11" x14ac:dyDescent="0.2">
      <c r="I1086" s="100"/>
      <c r="J1086" s="101"/>
      <c r="K1086" s="101"/>
    </row>
    <row r="1087" spans="9:11" x14ac:dyDescent="0.2">
      <c r="I1087" s="100"/>
      <c r="J1087" s="101"/>
      <c r="K1087" s="101"/>
    </row>
    <row r="1088" spans="9:11" x14ac:dyDescent="0.2">
      <c r="I1088" s="100"/>
      <c r="J1088" s="101"/>
      <c r="K1088" s="101"/>
    </row>
    <row r="1089" spans="9:11" x14ac:dyDescent="0.2">
      <c r="I1089" s="100"/>
      <c r="J1089" s="101"/>
      <c r="K1089" s="101"/>
    </row>
    <row r="1090" spans="9:11" x14ac:dyDescent="0.2">
      <c r="I1090" s="100"/>
      <c r="J1090" s="101"/>
      <c r="K1090" s="101"/>
    </row>
    <row r="1091" spans="9:11" x14ac:dyDescent="0.2">
      <c r="I1091" s="100"/>
      <c r="J1091" s="101"/>
      <c r="K1091" s="101"/>
    </row>
    <row r="1092" spans="9:11" x14ac:dyDescent="0.2">
      <c r="I1092" s="100"/>
      <c r="J1092" s="101"/>
      <c r="K1092" s="101"/>
    </row>
    <row r="1093" spans="9:11" x14ac:dyDescent="0.2">
      <c r="I1093" s="100"/>
      <c r="J1093" s="101"/>
      <c r="K1093" s="101"/>
    </row>
    <row r="1094" spans="9:11" x14ac:dyDescent="0.2">
      <c r="I1094" s="100"/>
      <c r="J1094" s="101"/>
      <c r="K1094" s="101"/>
    </row>
    <row r="1095" spans="9:11" x14ac:dyDescent="0.2">
      <c r="I1095" s="100"/>
      <c r="J1095" s="101"/>
      <c r="K1095" s="101"/>
    </row>
    <row r="1096" spans="9:11" x14ac:dyDescent="0.2">
      <c r="I1096" s="100"/>
      <c r="J1096" s="101"/>
      <c r="K1096" s="101"/>
    </row>
    <row r="1097" spans="9:11" x14ac:dyDescent="0.2">
      <c r="I1097" s="100"/>
      <c r="J1097" s="101"/>
      <c r="K1097" s="101"/>
    </row>
    <row r="1098" spans="9:11" x14ac:dyDescent="0.2">
      <c r="I1098" s="100"/>
      <c r="J1098" s="101"/>
      <c r="K1098" s="101"/>
    </row>
    <row r="1099" spans="9:11" x14ac:dyDescent="0.2">
      <c r="I1099" s="100"/>
      <c r="J1099" s="101"/>
      <c r="K1099" s="101"/>
    </row>
    <row r="1100" spans="9:11" x14ac:dyDescent="0.2">
      <c r="I1100" s="100"/>
      <c r="J1100" s="101"/>
      <c r="K1100" s="101"/>
    </row>
    <row r="1101" spans="9:11" x14ac:dyDescent="0.2">
      <c r="I1101" s="100"/>
      <c r="J1101" s="101"/>
      <c r="K1101" s="101"/>
    </row>
    <row r="1102" spans="9:11" x14ac:dyDescent="0.2">
      <c r="I1102" s="100"/>
      <c r="J1102" s="101"/>
      <c r="K1102" s="101"/>
    </row>
    <row r="1103" spans="9:11" x14ac:dyDescent="0.2">
      <c r="I1103" s="100"/>
      <c r="J1103" s="101"/>
      <c r="K1103" s="101"/>
    </row>
    <row r="1104" spans="9:11" x14ac:dyDescent="0.2">
      <c r="I1104" s="100"/>
      <c r="J1104" s="101"/>
      <c r="K1104" s="101"/>
    </row>
    <row r="1105" spans="9:11" x14ac:dyDescent="0.2">
      <c r="I1105" s="100"/>
      <c r="J1105" s="101"/>
      <c r="K1105" s="101"/>
    </row>
    <row r="1106" spans="9:11" x14ac:dyDescent="0.2">
      <c r="I1106" s="100"/>
      <c r="J1106" s="101"/>
      <c r="K1106" s="101"/>
    </row>
    <row r="1107" spans="9:11" x14ac:dyDescent="0.2">
      <c r="I1107" s="100"/>
      <c r="J1107" s="101"/>
      <c r="K1107" s="101"/>
    </row>
    <row r="1108" spans="9:11" x14ac:dyDescent="0.2">
      <c r="I1108" s="100"/>
      <c r="J1108" s="101"/>
      <c r="K1108" s="101"/>
    </row>
    <row r="1109" spans="9:11" x14ac:dyDescent="0.2">
      <c r="I1109" s="100"/>
      <c r="J1109" s="101"/>
      <c r="K1109" s="101"/>
    </row>
    <row r="1110" spans="9:11" x14ac:dyDescent="0.2">
      <c r="I1110" s="100"/>
      <c r="J1110" s="101"/>
      <c r="K1110" s="101"/>
    </row>
    <row r="1111" spans="9:11" x14ac:dyDescent="0.2">
      <c r="I1111" s="100"/>
      <c r="J1111" s="101"/>
      <c r="K1111" s="101"/>
    </row>
    <row r="1112" spans="9:11" x14ac:dyDescent="0.2">
      <c r="I1112" s="100"/>
      <c r="J1112" s="101"/>
      <c r="K1112" s="101"/>
    </row>
    <row r="1113" spans="9:11" x14ac:dyDescent="0.2">
      <c r="I1113" s="100"/>
      <c r="J1113" s="101"/>
      <c r="K1113" s="101"/>
    </row>
    <row r="1114" spans="9:11" x14ac:dyDescent="0.2">
      <c r="I1114" s="100"/>
      <c r="J1114" s="101"/>
      <c r="K1114" s="101"/>
    </row>
    <row r="1115" spans="9:11" x14ac:dyDescent="0.2">
      <c r="I1115" s="100"/>
      <c r="J1115" s="101"/>
      <c r="K1115" s="101"/>
    </row>
    <row r="1116" spans="9:11" x14ac:dyDescent="0.2">
      <c r="I1116" s="100"/>
      <c r="J1116" s="101"/>
      <c r="K1116" s="101"/>
    </row>
    <row r="1117" spans="9:11" x14ac:dyDescent="0.2">
      <c r="I1117" s="100"/>
      <c r="J1117" s="101"/>
      <c r="K1117" s="101"/>
    </row>
    <row r="1118" spans="9:11" x14ac:dyDescent="0.2">
      <c r="I1118" s="100"/>
      <c r="J1118" s="101"/>
      <c r="K1118" s="101"/>
    </row>
    <row r="1119" spans="9:11" x14ac:dyDescent="0.2">
      <c r="I1119" s="100"/>
      <c r="J1119" s="101"/>
      <c r="K1119" s="101"/>
    </row>
    <row r="1120" spans="9:11" x14ac:dyDescent="0.2">
      <c r="I1120" s="100"/>
      <c r="J1120" s="101"/>
      <c r="K1120" s="101"/>
    </row>
    <row r="1121" spans="9:11" x14ac:dyDescent="0.2">
      <c r="I1121" s="100"/>
      <c r="J1121" s="101"/>
      <c r="K1121" s="101"/>
    </row>
    <row r="1122" spans="9:11" x14ac:dyDescent="0.2">
      <c r="I1122" s="100"/>
      <c r="J1122" s="101"/>
      <c r="K1122" s="101"/>
    </row>
    <row r="1123" spans="9:11" x14ac:dyDescent="0.2">
      <c r="I1123" s="100"/>
      <c r="J1123" s="101"/>
      <c r="K1123" s="101"/>
    </row>
    <row r="1124" spans="9:11" x14ac:dyDescent="0.2">
      <c r="I1124" s="100"/>
      <c r="J1124" s="101"/>
      <c r="K1124" s="101"/>
    </row>
    <row r="1125" spans="9:11" x14ac:dyDescent="0.2">
      <c r="I1125" s="100"/>
      <c r="J1125" s="101"/>
      <c r="K1125" s="101"/>
    </row>
    <row r="1126" spans="9:11" x14ac:dyDescent="0.2">
      <c r="I1126" s="100"/>
      <c r="J1126" s="101"/>
      <c r="K1126" s="101"/>
    </row>
    <row r="1127" spans="9:11" x14ac:dyDescent="0.2">
      <c r="I1127" s="100"/>
      <c r="J1127" s="101"/>
      <c r="K1127" s="101"/>
    </row>
    <row r="1128" spans="9:11" x14ac:dyDescent="0.2">
      <c r="I1128" s="100"/>
      <c r="J1128" s="101"/>
      <c r="K1128" s="101"/>
    </row>
    <row r="1129" spans="9:11" x14ac:dyDescent="0.2">
      <c r="I1129" s="100"/>
      <c r="J1129" s="101"/>
      <c r="K1129" s="101"/>
    </row>
    <row r="1130" spans="9:11" x14ac:dyDescent="0.2">
      <c r="I1130" s="100"/>
      <c r="J1130" s="101"/>
      <c r="K1130" s="101"/>
    </row>
    <row r="1131" spans="9:11" x14ac:dyDescent="0.2">
      <c r="I1131" s="100"/>
      <c r="J1131" s="101"/>
      <c r="K1131" s="101"/>
    </row>
    <row r="1132" spans="9:11" x14ac:dyDescent="0.2">
      <c r="I1132" s="100"/>
      <c r="J1132" s="101"/>
      <c r="K1132" s="101"/>
    </row>
    <row r="1133" spans="9:11" x14ac:dyDescent="0.2">
      <c r="I1133" s="100"/>
      <c r="J1133" s="101"/>
      <c r="K1133" s="101"/>
    </row>
    <row r="1134" spans="9:11" x14ac:dyDescent="0.2">
      <c r="I1134" s="100"/>
      <c r="J1134" s="101"/>
      <c r="K1134" s="101"/>
    </row>
    <row r="1135" spans="9:11" x14ac:dyDescent="0.2">
      <c r="I1135" s="100"/>
      <c r="J1135" s="101"/>
      <c r="K1135" s="101"/>
    </row>
    <row r="1136" spans="9:11" x14ac:dyDescent="0.2">
      <c r="I1136" s="100"/>
      <c r="J1136" s="101"/>
      <c r="K1136" s="101"/>
    </row>
    <row r="1137" spans="9:11" x14ac:dyDescent="0.2">
      <c r="I1137" s="100"/>
      <c r="J1137" s="101"/>
      <c r="K1137" s="101"/>
    </row>
    <row r="1138" spans="9:11" x14ac:dyDescent="0.2">
      <c r="I1138" s="100"/>
      <c r="J1138" s="101"/>
      <c r="K1138" s="101"/>
    </row>
    <row r="1139" spans="9:11" x14ac:dyDescent="0.2">
      <c r="I1139" s="100"/>
      <c r="J1139" s="101"/>
      <c r="K1139" s="101"/>
    </row>
    <row r="1140" spans="9:11" x14ac:dyDescent="0.2">
      <c r="I1140" s="100"/>
      <c r="J1140" s="101"/>
      <c r="K1140" s="101"/>
    </row>
    <row r="1141" spans="9:11" x14ac:dyDescent="0.2">
      <c r="I1141" s="100"/>
      <c r="J1141" s="101"/>
      <c r="K1141" s="101"/>
    </row>
    <row r="1142" spans="9:11" x14ac:dyDescent="0.2">
      <c r="I1142" s="100"/>
      <c r="J1142" s="101"/>
      <c r="K1142" s="101"/>
    </row>
    <row r="1143" spans="9:11" x14ac:dyDescent="0.2">
      <c r="I1143" s="100"/>
      <c r="J1143" s="101"/>
      <c r="K1143" s="101"/>
    </row>
    <row r="1144" spans="9:11" x14ac:dyDescent="0.2">
      <c r="I1144" s="100"/>
      <c r="J1144" s="101"/>
      <c r="K1144" s="101"/>
    </row>
    <row r="1145" spans="9:11" x14ac:dyDescent="0.2">
      <c r="I1145" s="100"/>
      <c r="J1145" s="101"/>
      <c r="K1145" s="101"/>
    </row>
    <row r="1146" spans="9:11" x14ac:dyDescent="0.2">
      <c r="I1146" s="100"/>
      <c r="J1146" s="101"/>
      <c r="K1146" s="101"/>
    </row>
    <row r="1147" spans="9:11" x14ac:dyDescent="0.2">
      <c r="I1147" s="100"/>
      <c r="J1147" s="101"/>
      <c r="K1147" s="101"/>
    </row>
    <row r="1148" spans="9:11" x14ac:dyDescent="0.2">
      <c r="I1148" s="100"/>
      <c r="J1148" s="101"/>
      <c r="K1148" s="101"/>
    </row>
    <row r="1149" spans="9:11" x14ac:dyDescent="0.2">
      <c r="I1149" s="100"/>
      <c r="J1149" s="101"/>
      <c r="K1149" s="101"/>
    </row>
    <row r="1150" spans="9:11" x14ac:dyDescent="0.2">
      <c r="I1150" s="100"/>
      <c r="J1150" s="101"/>
      <c r="K1150" s="101"/>
    </row>
    <row r="1151" spans="9:11" x14ac:dyDescent="0.2">
      <c r="I1151" s="100"/>
      <c r="J1151" s="101"/>
      <c r="K1151" s="101"/>
    </row>
    <row r="1152" spans="9:11" x14ac:dyDescent="0.2">
      <c r="I1152" s="100"/>
      <c r="J1152" s="101"/>
      <c r="K1152" s="101"/>
    </row>
    <row r="1153" spans="9:11" x14ac:dyDescent="0.2">
      <c r="I1153" s="100"/>
      <c r="J1153" s="101"/>
      <c r="K1153" s="101"/>
    </row>
    <row r="1154" spans="9:11" x14ac:dyDescent="0.2">
      <c r="I1154" s="100"/>
      <c r="J1154" s="101"/>
      <c r="K1154" s="101"/>
    </row>
    <row r="1155" spans="9:11" x14ac:dyDescent="0.2">
      <c r="I1155" s="100"/>
      <c r="J1155" s="101"/>
      <c r="K1155" s="101"/>
    </row>
    <row r="1156" spans="9:11" x14ac:dyDescent="0.2">
      <c r="I1156" s="100"/>
      <c r="J1156" s="101"/>
      <c r="K1156" s="101"/>
    </row>
    <row r="1157" spans="9:11" x14ac:dyDescent="0.2">
      <c r="I1157" s="100"/>
      <c r="J1157" s="101"/>
      <c r="K1157" s="101"/>
    </row>
    <row r="1158" spans="9:11" x14ac:dyDescent="0.2">
      <c r="I1158" s="100"/>
      <c r="J1158" s="101"/>
      <c r="K1158" s="101"/>
    </row>
    <row r="1159" spans="9:11" x14ac:dyDescent="0.2">
      <c r="I1159" s="100"/>
      <c r="J1159" s="101"/>
      <c r="K1159" s="101"/>
    </row>
    <row r="1160" spans="9:11" x14ac:dyDescent="0.2">
      <c r="I1160" s="100"/>
      <c r="J1160" s="101"/>
      <c r="K1160" s="101"/>
    </row>
    <row r="1161" spans="9:11" x14ac:dyDescent="0.2">
      <c r="I1161" s="100"/>
      <c r="J1161" s="101"/>
      <c r="K1161" s="101"/>
    </row>
    <row r="1162" spans="9:11" x14ac:dyDescent="0.2">
      <c r="I1162" s="100"/>
      <c r="J1162" s="101"/>
      <c r="K1162" s="101"/>
    </row>
    <row r="1163" spans="9:11" x14ac:dyDescent="0.2">
      <c r="I1163" s="100"/>
      <c r="J1163" s="101"/>
      <c r="K1163" s="101"/>
    </row>
    <row r="1164" spans="9:11" x14ac:dyDescent="0.2">
      <c r="I1164" s="100"/>
      <c r="J1164" s="101"/>
      <c r="K1164" s="101"/>
    </row>
    <row r="1165" spans="9:11" x14ac:dyDescent="0.2">
      <c r="I1165" s="100"/>
      <c r="J1165" s="101"/>
      <c r="K1165" s="101"/>
    </row>
    <row r="1166" spans="9:11" x14ac:dyDescent="0.2">
      <c r="I1166" s="100"/>
      <c r="J1166" s="101"/>
      <c r="K1166" s="101"/>
    </row>
    <row r="1167" spans="9:11" x14ac:dyDescent="0.2">
      <c r="I1167" s="100"/>
      <c r="J1167" s="101"/>
      <c r="K1167" s="101"/>
    </row>
    <row r="1168" spans="9:11" x14ac:dyDescent="0.2">
      <c r="I1168" s="100"/>
      <c r="J1168" s="101"/>
      <c r="K1168" s="101"/>
    </row>
    <row r="1169" spans="9:11" x14ac:dyDescent="0.2">
      <c r="I1169" s="100"/>
      <c r="J1169" s="101"/>
      <c r="K1169" s="101"/>
    </row>
    <row r="1170" spans="9:11" x14ac:dyDescent="0.2">
      <c r="I1170" s="100"/>
      <c r="J1170" s="101"/>
      <c r="K1170" s="101"/>
    </row>
    <row r="1171" spans="9:11" x14ac:dyDescent="0.2">
      <c r="I1171" s="100"/>
      <c r="J1171" s="101"/>
      <c r="K1171" s="101"/>
    </row>
    <row r="1172" spans="9:11" x14ac:dyDescent="0.2">
      <c r="I1172" s="100"/>
      <c r="J1172" s="101"/>
      <c r="K1172" s="101"/>
    </row>
    <row r="1173" spans="9:11" x14ac:dyDescent="0.2">
      <c r="I1173" s="100"/>
      <c r="J1173" s="101"/>
      <c r="K1173" s="101"/>
    </row>
    <row r="1174" spans="9:11" x14ac:dyDescent="0.2">
      <c r="I1174" s="100"/>
      <c r="J1174" s="101"/>
      <c r="K1174" s="101"/>
    </row>
    <row r="1175" spans="9:11" x14ac:dyDescent="0.2">
      <c r="I1175" s="100"/>
      <c r="J1175" s="101"/>
      <c r="K1175" s="101"/>
    </row>
    <row r="1176" spans="9:11" x14ac:dyDescent="0.2">
      <c r="I1176" s="100"/>
      <c r="J1176" s="101"/>
      <c r="K1176" s="101"/>
    </row>
    <row r="1177" spans="9:11" x14ac:dyDescent="0.2">
      <c r="I1177" s="100"/>
      <c r="J1177" s="101"/>
      <c r="K1177" s="101"/>
    </row>
    <row r="1178" spans="9:11" x14ac:dyDescent="0.2">
      <c r="I1178" s="100"/>
      <c r="J1178" s="101"/>
      <c r="K1178" s="101"/>
    </row>
    <row r="1179" spans="9:11" x14ac:dyDescent="0.2">
      <c r="I1179" s="100"/>
      <c r="J1179" s="101"/>
      <c r="K1179" s="101"/>
    </row>
    <row r="1180" spans="9:11" x14ac:dyDescent="0.2">
      <c r="I1180" s="100"/>
      <c r="J1180" s="101"/>
      <c r="K1180" s="101"/>
    </row>
    <row r="1181" spans="9:11" x14ac:dyDescent="0.2">
      <c r="I1181" s="100"/>
      <c r="J1181" s="101"/>
      <c r="K1181" s="101"/>
    </row>
    <row r="1182" spans="9:11" x14ac:dyDescent="0.2">
      <c r="I1182" s="100"/>
      <c r="J1182" s="101"/>
      <c r="K1182" s="101"/>
    </row>
    <row r="1183" spans="9:11" x14ac:dyDescent="0.2">
      <c r="I1183" s="100"/>
      <c r="J1183" s="101"/>
      <c r="K1183" s="101"/>
    </row>
    <row r="1184" spans="9:11" x14ac:dyDescent="0.2">
      <c r="I1184" s="100"/>
      <c r="J1184" s="101"/>
      <c r="K1184" s="101"/>
    </row>
    <row r="1185" spans="9:11" x14ac:dyDescent="0.2">
      <c r="I1185" s="100"/>
      <c r="J1185" s="101"/>
      <c r="K1185" s="101"/>
    </row>
    <row r="1186" spans="9:11" x14ac:dyDescent="0.2">
      <c r="I1186" s="100"/>
      <c r="J1186" s="101"/>
      <c r="K1186" s="101"/>
    </row>
    <row r="1187" spans="9:11" x14ac:dyDescent="0.2">
      <c r="I1187" s="100"/>
      <c r="J1187" s="101"/>
      <c r="K1187" s="101"/>
    </row>
    <row r="1188" spans="9:11" x14ac:dyDescent="0.2">
      <c r="I1188" s="100"/>
      <c r="J1188" s="101"/>
      <c r="K1188" s="101"/>
    </row>
    <row r="1189" spans="9:11" x14ac:dyDescent="0.2">
      <c r="I1189" s="100"/>
      <c r="J1189" s="101"/>
      <c r="K1189" s="101"/>
    </row>
    <row r="1190" spans="9:11" x14ac:dyDescent="0.2">
      <c r="I1190" s="100"/>
      <c r="J1190" s="101"/>
      <c r="K1190" s="101"/>
    </row>
    <row r="1191" spans="9:11" x14ac:dyDescent="0.2">
      <c r="I1191" s="100"/>
      <c r="J1191" s="101"/>
      <c r="K1191" s="101"/>
    </row>
    <row r="1192" spans="9:11" x14ac:dyDescent="0.2">
      <c r="I1192" s="100"/>
      <c r="J1192" s="101"/>
      <c r="K1192" s="101"/>
    </row>
    <row r="1193" spans="9:11" x14ac:dyDescent="0.2">
      <c r="I1193" s="100"/>
      <c r="J1193" s="101"/>
      <c r="K1193" s="101"/>
    </row>
    <row r="1194" spans="9:11" x14ac:dyDescent="0.2">
      <c r="I1194" s="100"/>
      <c r="J1194" s="101"/>
      <c r="K1194" s="101"/>
    </row>
    <row r="1195" spans="9:11" x14ac:dyDescent="0.2">
      <c r="I1195" s="100"/>
      <c r="J1195" s="101"/>
      <c r="K1195" s="101"/>
    </row>
    <row r="1196" spans="9:11" x14ac:dyDescent="0.2">
      <c r="I1196" s="100"/>
      <c r="J1196" s="101"/>
      <c r="K1196" s="101"/>
    </row>
    <row r="1197" spans="9:11" x14ac:dyDescent="0.2">
      <c r="I1197" s="100"/>
      <c r="J1197" s="101"/>
      <c r="K1197" s="101"/>
    </row>
    <row r="1198" spans="9:11" x14ac:dyDescent="0.2">
      <c r="I1198" s="100"/>
      <c r="J1198" s="101"/>
      <c r="K1198" s="101"/>
    </row>
    <row r="1199" spans="9:11" x14ac:dyDescent="0.2">
      <c r="I1199" s="100"/>
      <c r="J1199" s="101"/>
      <c r="K1199" s="101"/>
    </row>
    <row r="1200" spans="9:11" x14ac:dyDescent="0.2">
      <c r="I1200" s="100"/>
      <c r="J1200" s="101"/>
      <c r="K1200" s="101"/>
    </row>
    <row r="1201" spans="9:11" x14ac:dyDescent="0.2">
      <c r="I1201" s="100"/>
      <c r="J1201" s="101"/>
      <c r="K1201" s="101"/>
    </row>
    <row r="1202" spans="9:11" x14ac:dyDescent="0.2">
      <c r="I1202" s="100"/>
      <c r="J1202" s="101"/>
      <c r="K1202" s="101"/>
    </row>
    <row r="1203" spans="9:11" x14ac:dyDescent="0.2">
      <c r="I1203" s="100"/>
      <c r="J1203" s="101"/>
      <c r="K1203" s="101"/>
    </row>
    <row r="1204" spans="9:11" x14ac:dyDescent="0.2">
      <c r="I1204" s="100"/>
      <c r="J1204" s="101"/>
      <c r="K1204" s="101"/>
    </row>
    <row r="1205" spans="9:11" x14ac:dyDescent="0.2">
      <c r="I1205" s="100"/>
      <c r="J1205" s="101"/>
      <c r="K1205" s="101"/>
    </row>
    <row r="1206" spans="9:11" x14ac:dyDescent="0.2">
      <c r="I1206" s="100"/>
      <c r="J1206" s="101"/>
      <c r="K1206" s="101"/>
    </row>
    <row r="1207" spans="9:11" x14ac:dyDescent="0.2">
      <c r="I1207" s="100"/>
      <c r="J1207" s="101"/>
      <c r="K1207" s="101"/>
    </row>
    <row r="1208" spans="9:11" x14ac:dyDescent="0.2">
      <c r="I1208" s="100"/>
      <c r="J1208" s="101"/>
      <c r="K1208" s="101"/>
    </row>
    <row r="1209" spans="9:11" x14ac:dyDescent="0.2">
      <c r="I1209" s="100"/>
      <c r="J1209" s="101"/>
      <c r="K1209" s="101"/>
    </row>
    <row r="1210" spans="9:11" x14ac:dyDescent="0.2">
      <c r="I1210" s="100"/>
      <c r="J1210" s="101"/>
      <c r="K1210" s="101"/>
    </row>
    <row r="1211" spans="9:11" x14ac:dyDescent="0.2">
      <c r="I1211" s="100"/>
      <c r="J1211" s="101"/>
      <c r="K1211" s="101"/>
    </row>
    <row r="1212" spans="9:11" x14ac:dyDescent="0.2">
      <c r="I1212" s="100"/>
      <c r="J1212" s="101"/>
      <c r="K1212" s="101"/>
    </row>
    <row r="1213" spans="9:11" x14ac:dyDescent="0.2">
      <c r="I1213" s="100"/>
      <c r="J1213" s="101"/>
      <c r="K1213" s="101"/>
    </row>
    <row r="1214" spans="9:11" x14ac:dyDescent="0.2">
      <c r="I1214" s="100"/>
      <c r="J1214" s="101"/>
      <c r="K1214" s="101"/>
    </row>
    <row r="1215" spans="9:11" x14ac:dyDescent="0.2">
      <c r="I1215" s="100"/>
      <c r="J1215" s="101"/>
      <c r="K1215" s="101"/>
    </row>
    <row r="1216" spans="9:11" x14ac:dyDescent="0.2">
      <c r="I1216" s="100"/>
      <c r="J1216" s="101"/>
      <c r="K1216" s="101"/>
    </row>
    <row r="1217" spans="9:11" x14ac:dyDescent="0.2">
      <c r="I1217" s="100"/>
      <c r="J1217" s="101"/>
      <c r="K1217" s="101"/>
    </row>
    <row r="1218" spans="9:11" x14ac:dyDescent="0.2">
      <c r="I1218" s="100"/>
      <c r="J1218" s="101"/>
      <c r="K1218" s="101"/>
    </row>
    <row r="1219" spans="9:11" x14ac:dyDescent="0.2">
      <c r="I1219" s="100"/>
      <c r="J1219" s="101"/>
      <c r="K1219" s="101"/>
    </row>
    <row r="1220" spans="9:11" x14ac:dyDescent="0.2">
      <c r="I1220" s="100"/>
      <c r="J1220" s="101"/>
      <c r="K1220" s="101"/>
    </row>
    <row r="1221" spans="9:11" x14ac:dyDescent="0.2">
      <c r="I1221" s="100"/>
      <c r="J1221" s="101"/>
      <c r="K1221" s="101"/>
    </row>
    <row r="1222" spans="9:11" x14ac:dyDescent="0.2">
      <c r="I1222" s="100"/>
      <c r="J1222" s="101"/>
      <c r="K1222" s="101"/>
    </row>
    <row r="1223" spans="9:11" x14ac:dyDescent="0.2">
      <c r="I1223" s="100"/>
      <c r="J1223" s="101"/>
      <c r="K1223" s="101"/>
    </row>
    <row r="1224" spans="9:11" x14ac:dyDescent="0.2">
      <c r="I1224" s="100"/>
      <c r="J1224" s="101"/>
      <c r="K1224" s="101"/>
    </row>
    <row r="1225" spans="9:11" x14ac:dyDescent="0.2">
      <c r="I1225" s="100"/>
      <c r="J1225" s="101"/>
      <c r="K1225" s="101"/>
    </row>
    <row r="1226" spans="9:11" x14ac:dyDescent="0.2">
      <c r="I1226" s="100"/>
      <c r="J1226" s="101"/>
      <c r="K1226" s="101"/>
    </row>
    <row r="1227" spans="9:11" x14ac:dyDescent="0.2">
      <c r="I1227" s="100"/>
      <c r="J1227" s="101"/>
      <c r="K1227" s="101"/>
    </row>
    <row r="1228" spans="9:11" x14ac:dyDescent="0.2">
      <c r="I1228" s="100"/>
      <c r="J1228" s="101"/>
      <c r="K1228" s="101"/>
    </row>
    <row r="1229" spans="9:11" x14ac:dyDescent="0.2">
      <c r="I1229" s="100"/>
      <c r="J1229" s="101"/>
      <c r="K1229" s="101"/>
    </row>
    <row r="1230" spans="9:11" x14ac:dyDescent="0.2">
      <c r="I1230" s="100"/>
      <c r="J1230" s="101"/>
      <c r="K1230" s="101"/>
    </row>
    <row r="1231" spans="9:11" x14ac:dyDescent="0.2">
      <c r="I1231" s="100"/>
      <c r="J1231" s="101"/>
      <c r="K1231" s="101"/>
    </row>
    <row r="1232" spans="9:11" x14ac:dyDescent="0.2">
      <c r="I1232" s="100"/>
      <c r="J1232" s="101"/>
      <c r="K1232" s="101"/>
    </row>
    <row r="1233" spans="9:11" x14ac:dyDescent="0.2">
      <c r="I1233" s="100"/>
      <c r="J1233" s="101"/>
      <c r="K1233" s="101"/>
    </row>
    <row r="1234" spans="9:11" x14ac:dyDescent="0.2">
      <c r="I1234" s="100"/>
      <c r="J1234" s="101"/>
      <c r="K1234" s="101"/>
    </row>
    <row r="1235" spans="9:11" x14ac:dyDescent="0.2">
      <c r="I1235" s="100"/>
      <c r="J1235" s="101"/>
      <c r="K1235" s="101"/>
    </row>
    <row r="1236" spans="9:11" x14ac:dyDescent="0.2">
      <c r="I1236" s="100"/>
      <c r="J1236" s="101"/>
      <c r="K1236" s="101"/>
    </row>
    <row r="1237" spans="9:11" x14ac:dyDescent="0.2">
      <c r="I1237" s="100"/>
      <c r="J1237" s="101"/>
      <c r="K1237" s="101"/>
    </row>
    <row r="1238" spans="9:11" x14ac:dyDescent="0.2">
      <c r="I1238" s="100"/>
      <c r="J1238" s="101"/>
      <c r="K1238" s="101"/>
    </row>
    <row r="1239" spans="9:11" x14ac:dyDescent="0.2">
      <c r="I1239" s="100"/>
      <c r="J1239" s="101"/>
      <c r="K1239" s="101"/>
    </row>
    <row r="1240" spans="9:11" x14ac:dyDescent="0.2">
      <c r="I1240" s="100"/>
      <c r="J1240" s="101"/>
      <c r="K1240" s="101"/>
    </row>
    <row r="1241" spans="9:11" x14ac:dyDescent="0.2">
      <c r="I1241" s="100"/>
      <c r="J1241" s="101"/>
      <c r="K1241" s="101"/>
    </row>
    <row r="1242" spans="9:11" x14ac:dyDescent="0.2">
      <c r="I1242" s="100"/>
      <c r="J1242" s="101"/>
      <c r="K1242" s="101"/>
    </row>
    <row r="1243" spans="9:11" x14ac:dyDescent="0.2">
      <c r="I1243" s="100"/>
      <c r="J1243" s="101"/>
      <c r="K1243" s="101"/>
    </row>
    <row r="1244" spans="9:11" x14ac:dyDescent="0.2">
      <c r="I1244" s="100"/>
      <c r="J1244" s="101"/>
      <c r="K1244" s="101"/>
    </row>
    <row r="1245" spans="9:11" x14ac:dyDescent="0.2">
      <c r="I1245" s="100"/>
      <c r="J1245" s="101"/>
      <c r="K1245" s="101"/>
    </row>
    <row r="1246" spans="9:11" x14ac:dyDescent="0.2">
      <c r="I1246" s="100"/>
      <c r="J1246" s="101"/>
      <c r="K1246" s="101"/>
    </row>
    <row r="1247" spans="9:11" x14ac:dyDescent="0.2">
      <c r="I1247" s="100"/>
      <c r="J1247" s="101"/>
      <c r="K1247" s="101"/>
    </row>
    <row r="1248" spans="9:11" x14ac:dyDescent="0.2">
      <c r="I1248" s="100"/>
      <c r="J1248" s="101"/>
      <c r="K1248" s="101"/>
    </row>
    <row r="1249" spans="9:11" x14ac:dyDescent="0.2">
      <c r="I1249" s="100"/>
      <c r="J1249" s="101"/>
      <c r="K1249" s="101"/>
    </row>
    <row r="1250" spans="9:11" x14ac:dyDescent="0.2">
      <c r="I1250" s="100"/>
      <c r="J1250" s="101"/>
      <c r="K1250" s="101"/>
    </row>
    <row r="1251" spans="9:11" x14ac:dyDescent="0.2">
      <c r="I1251" s="100"/>
      <c r="J1251" s="101"/>
      <c r="K1251" s="101"/>
    </row>
    <row r="1252" spans="9:11" x14ac:dyDescent="0.2">
      <c r="I1252" s="100"/>
      <c r="J1252" s="101"/>
      <c r="K1252" s="101"/>
    </row>
    <row r="1253" spans="9:11" x14ac:dyDescent="0.2">
      <c r="I1253" s="100"/>
      <c r="J1253" s="101"/>
      <c r="K1253" s="101"/>
    </row>
    <row r="1254" spans="9:11" x14ac:dyDescent="0.2">
      <c r="I1254" s="100"/>
      <c r="J1254" s="101"/>
      <c r="K1254" s="101"/>
    </row>
    <row r="1255" spans="9:11" x14ac:dyDescent="0.2">
      <c r="I1255" s="100"/>
      <c r="J1255" s="101"/>
      <c r="K1255" s="101"/>
    </row>
    <row r="1256" spans="9:11" x14ac:dyDescent="0.2">
      <c r="I1256" s="100"/>
      <c r="J1256" s="101"/>
      <c r="K1256" s="101"/>
    </row>
    <row r="1257" spans="9:11" x14ac:dyDescent="0.2">
      <c r="I1257" s="100"/>
      <c r="J1257" s="101"/>
      <c r="K1257" s="101"/>
    </row>
    <row r="1258" spans="9:11" x14ac:dyDescent="0.2">
      <c r="I1258" s="100"/>
      <c r="J1258" s="101"/>
      <c r="K1258" s="101"/>
    </row>
    <row r="1259" spans="9:11" x14ac:dyDescent="0.2">
      <c r="I1259" s="100"/>
      <c r="J1259" s="101"/>
      <c r="K1259" s="101"/>
    </row>
    <row r="1260" spans="9:11" x14ac:dyDescent="0.2">
      <c r="I1260" s="100"/>
      <c r="J1260" s="101"/>
      <c r="K1260" s="101"/>
    </row>
    <row r="1261" spans="9:11" x14ac:dyDescent="0.2">
      <c r="I1261" s="100"/>
      <c r="J1261" s="101"/>
      <c r="K1261" s="101"/>
    </row>
    <row r="1262" spans="9:11" x14ac:dyDescent="0.2">
      <c r="I1262" s="100"/>
      <c r="J1262" s="101"/>
      <c r="K1262" s="101"/>
    </row>
    <row r="1263" spans="9:11" x14ac:dyDescent="0.2">
      <c r="I1263" s="100"/>
      <c r="J1263" s="101"/>
      <c r="K1263" s="101"/>
    </row>
    <row r="1264" spans="9:11" x14ac:dyDescent="0.2">
      <c r="I1264" s="100"/>
      <c r="J1264" s="101"/>
      <c r="K1264" s="101"/>
    </row>
    <row r="1265" spans="9:11" x14ac:dyDescent="0.2">
      <c r="I1265" s="100"/>
      <c r="J1265" s="101"/>
      <c r="K1265" s="101"/>
    </row>
    <row r="1266" spans="9:11" x14ac:dyDescent="0.2">
      <c r="I1266" s="100"/>
      <c r="J1266" s="101"/>
      <c r="K1266" s="101"/>
    </row>
    <row r="1267" spans="9:11" x14ac:dyDescent="0.2">
      <c r="I1267" s="100"/>
      <c r="J1267" s="101"/>
      <c r="K1267" s="101"/>
    </row>
    <row r="1268" spans="9:11" x14ac:dyDescent="0.2">
      <c r="I1268" s="100"/>
      <c r="J1268" s="101"/>
      <c r="K1268" s="101"/>
    </row>
    <row r="1269" spans="9:11" x14ac:dyDescent="0.2">
      <c r="I1269" s="100"/>
      <c r="J1269" s="101"/>
      <c r="K1269" s="101"/>
    </row>
    <row r="1270" spans="9:11" x14ac:dyDescent="0.2">
      <c r="I1270" s="100"/>
      <c r="J1270" s="101"/>
      <c r="K1270" s="101"/>
    </row>
    <row r="1271" spans="9:11" x14ac:dyDescent="0.2">
      <c r="I1271" s="100"/>
      <c r="J1271" s="101"/>
      <c r="K1271" s="101"/>
    </row>
    <row r="1272" spans="9:11" x14ac:dyDescent="0.2">
      <c r="I1272" s="100"/>
      <c r="J1272" s="101"/>
      <c r="K1272" s="101"/>
    </row>
    <row r="1273" spans="9:11" x14ac:dyDescent="0.2">
      <c r="I1273" s="100"/>
      <c r="J1273" s="101"/>
      <c r="K1273" s="101"/>
    </row>
    <row r="1274" spans="9:11" x14ac:dyDescent="0.2">
      <c r="I1274" s="100"/>
      <c r="J1274" s="101"/>
      <c r="K1274" s="101"/>
    </row>
    <row r="1275" spans="9:11" x14ac:dyDescent="0.2">
      <c r="I1275" s="100"/>
      <c r="J1275" s="101"/>
      <c r="K1275" s="101"/>
    </row>
    <row r="1276" spans="9:11" x14ac:dyDescent="0.2">
      <c r="I1276" s="100"/>
      <c r="J1276" s="101"/>
      <c r="K1276" s="101"/>
    </row>
    <row r="1277" spans="9:11" x14ac:dyDescent="0.2">
      <c r="I1277" s="100"/>
      <c r="J1277" s="101"/>
      <c r="K1277" s="101"/>
    </row>
    <row r="1278" spans="9:11" x14ac:dyDescent="0.2">
      <c r="I1278" s="100"/>
      <c r="J1278" s="101"/>
      <c r="K1278" s="101"/>
    </row>
    <row r="1279" spans="9:11" x14ac:dyDescent="0.2">
      <c r="I1279" s="100"/>
      <c r="J1279" s="101"/>
      <c r="K1279" s="101"/>
    </row>
    <row r="1280" spans="9:11" x14ac:dyDescent="0.2">
      <c r="I1280" s="100"/>
      <c r="J1280" s="101"/>
      <c r="K1280" s="101"/>
    </row>
    <row r="1281" spans="9:11" x14ac:dyDescent="0.2">
      <c r="I1281" s="100"/>
      <c r="J1281" s="101"/>
      <c r="K1281" s="101"/>
    </row>
    <row r="1282" spans="9:11" x14ac:dyDescent="0.2">
      <c r="I1282" s="100"/>
      <c r="J1282" s="101"/>
      <c r="K1282" s="101"/>
    </row>
    <row r="1283" spans="9:11" x14ac:dyDescent="0.2">
      <c r="I1283" s="100"/>
      <c r="J1283" s="101"/>
      <c r="K1283" s="101"/>
    </row>
    <row r="1284" spans="9:11" x14ac:dyDescent="0.2">
      <c r="I1284" s="100"/>
      <c r="J1284" s="101"/>
      <c r="K1284" s="101"/>
    </row>
    <row r="1285" spans="9:11" x14ac:dyDescent="0.2">
      <c r="I1285" s="100"/>
      <c r="J1285" s="101"/>
      <c r="K1285" s="101"/>
    </row>
    <row r="1286" spans="9:11" x14ac:dyDescent="0.2">
      <c r="I1286" s="100"/>
      <c r="J1286" s="101"/>
      <c r="K1286" s="101"/>
    </row>
    <row r="1287" spans="9:11" x14ac:dyDescent="0.2">
      <c r="I1287" s="100"/>
      <c r="J1287" s="101"/>
      <c r="K1287" s="101"/>
    </row>
    <row r="1288" spans="9:11" x14ac:dyDescent="0.2">
      <c r="I1288" s="100"/>
      <c r="J1288" s="101"/>
      <c r="K1288" s="101"/>
    </row>
    <row r="1289" spans="9:11" x14ac:dyDescent="0.2">
      <c r="I1289" s="100"/>
      <c r="J1289" s="101"/>
      <c r="K1289" s="101"/>
    </row>
    <row r="1290" spans="9:11" x14ac:dyDescent="0.2">
      <c r="I1290" s="100"/>
      <c r="J1290" s="101"/>
      <c r="K1290" s="101"/>
    </row>
    <row r="1291" spans="9:11" x14ac:dyDescent="0.2">
      <c r="I1291" s="100"/>
      <c r="J1291" s="101"/>
      <c r="K1291" s="101"/>
    </row>
    <row r="1292" spans="9:11" x14ac:dyDescent="0.2">
      <c r="I1292" s="100"/>
      <c r="J1292" s="101"/>
      <c r="K1292" s="101"/>
    </row>
    <row r="1293" spans="9:11" x14ac:dyDescent="0.2">
      <c r="I1293" s="100"/>
      <c r="J1293" s="101"/>
      <c r="K1293" s="101"/>
    </row>
    <row r="1294" spans="9:11" x14ac:dyDescent="0.2">
      <c r="I1294" s="100"/>
      <c r="J1294" s="101"/>
      <c r="K1294" s="101"/>
    </row>
    <row r="1295" spans="9:11" x14ac:dyDescent="0.2">
      <c r="I1295" s="100"/>
      <c r="J1295" s="101"/>
      <c r="K1295" s="101"/>
    </row>
    <row r="1296" spans="9:11" x14ac:dyDescent="0.2">
      <c r="I1296" s="100"/>
      <c r="J1296" s="101"/>
      <c r="K1296" s="101"/>
    </row>
    <row r="1297" spans="9:11" x14ac:dyDescent="0.2">
      <c r="I1297" s="100"/>
      <c r="J1297" s="101"/>
      <c r="K1297" s="101"/>
    </row>
    <row r="1298" spans="9:11" x14ac:dyDescent="0.2">
      <c r="I1298" s="100"/>
      <c r="J1298" s="101"/>
      <c r="K1298" s="101"/>
    </row>
    <row r="1299" spans="9:11" x14ac:dyDescent="0.2">
      <c r="I1299" s="100"/>
      <c r="J1299" s="101"/>
      <c r="K1299" s="101"/>
    </row>
    <row r="1300" spans="9:11" x14ac:dyDescent="0.2">
      <c r="I1300" s="100"/>
      <c r="J1300" s="101"/>
      <c r="K1300" s="101"/>
    </row>
    <row r="1301" spans="9:11" x14ac:dyDescent="0.2">
      <c r="I1301" s="100"/>
      <c r="J1301" s="101"/>
      <c r="K1301" s="101"/>
    </row>
    <row r="1302" spans="9:11" x14ac:dyDescent="0.2">
      <c r="I1302" s="100"/>
      <c r="J1302" s="101"/>
      <c r="K1302" s="101"/>
    </row>
    <row r="1303" spans="9:11" x14ac:dyDescent="0.2">
      <c r="I1303" s="100"/>
      <c r="J1303" s="101"/>
      <c r="K1303" s="101"/>
    </row>
    <row r="1304" spans="9:11" x14ac:dyDescent="0.2">
      <c r="I1304" s="100"/>
      <c r="J1304" s="101"/>
      <c r="K1304" s="101"/>
    </row>
    <row r="1305" spans="9:11" x14ac:dyDescent="0.2">
      <c r="I1305" s="100"/>
      <c r="J1305" s="101"/>
      <c r="K1305" s="101"/>
    </row>
    <row r="1306" spans="9:11" x14ac:dyDescent="0.2">
      <c r="I1306" s="100"/>
      <c r="J1306" s="101"/>
      <c r="K1306" s="101"/>
    </row>
    <row r="1307" spans="9:11" x14ac:dyDescent="0.2">
      <c r="I1307" s="100"/>
      <c r="J1307" s="101"/>
      <c r="K1307" s="101"/>
    </row>
    <row r="1308" spans="9:11" x14ac:dyDescent="0.2">
      <c r="I1308" s="100"/>
      <c r="J1308" s="101"/>
      <c r="K1308" s="101"/>
    </row>
    <row r="1309" spans="9:11" x14ac:dyDescent="0.2">
      <c r="I1309" s="100"/>
      <c r="J1309" s="101"/>
      <c r="K1309" s="101"/>
    </row>
    <row r="1310" spans="9:11" x14ac:dyDescent="0.2">
      <c r="I1310" s="100"/>
      <c r="J1310" s="101"/>
      <c r="K1310" s="101"/>
    </row>
    <row r="1311" spans="9:11" x14ac:dyDescent="0.2">
      <c r="I1311" s="100"/>
      <c r="J1311" s="101"/>
      <c r="K1311" s="101"/>
    </row>
    <row r="1312" spans="9:11" x14ac:dyDescent="0.2">
      <c r="I1312" s="100"/>
      <c r="J1312" s="101"/>
      <c r="K1312" s="101"/>
    </row>
    <row r="1313" spans="9:11" x14ac:dyDescent="0.2">
      <c r="I1313" s="100"/>
      <c r="J1313" s="101"/>
      <c r="K1313" s="101"/>
    </row>
    <row r="1314" spans="9:11" x14ac:dyDescent="0.2">
      <c r="I1314" s="100"/>
      <c r="J1314" s="101"/>
      <c r="K1314" s="101"/>
    </row>
    <row r="1315" spans="9:11" x14ac:dyDescent="0.2">
      <c r="I1315" s="100"/>
      <c r="J1315" s="101"/>
      <c r="K1315" s="101"/>
    </row>
    <row r="1316" spans="9:11" x14ac:dyDescent="0.2">
      <c r="I1316" s="100"/>
      <c r="J1316" s="101"/>
      <c r="K1316" s="101"/>
    </row>
    <row r="1317" spans="9:11" x14ac:dyDescent="0.2">
      <c r="I1317" s="100"/>
      <c r="J1317" s="101"/>
      <c r="K1317" s="101"/>
    </row>
    <row r="1318" spans="9:11" x14ac:dyDescent="0.2">
      <c r="I1318" s="100"/>
      <c r="J1318" s="101"/>
      <c r="K1318" s="101"/>
    </row>
    <row r="1319" spans="9:11" x14ac:dyDescent="0.2">
      <c r="I1319" s="100"/>
      <c r="J1319" s="101"/>
      <c r="K1319" s="101"/>
    </row>
    <row r="1320" spans="9:11" x14ac:dyDescent="0.2">
      <c r="I1320" s="100"/>
      <c r="J1320" s="101"/>
      <c r="K1320" s="101"/>
    </row>
    <row r="1321" spans="9:11" x14ac:dyDescent="0.2">
      <c r="I1321" s="100"/>
      <c r="J1321" s="101"/>
      <c r="K1321" s="101"/>
    </row>
    <row r="1322" spans="9:11" x14ac:dyDescent="0.2">
      <c r="I1322" s="100"/>
      <c r="J1322" s="101"/>
      <c r="K1322" s="101"/>
    </row>
    <row r="1323" spans="9:11" x14ac:dyDescent="0.2">
      <c r="I1323" s="100"/>
      <c r="J1323" s="101"/>
      <c r="K1323" s="101"/>
    </row>
    <row r="1324" spans="9:11" x14ac:dyDescent="0.2">
      <c r="I1324" s="100"/>
      <c r="J1324" s="101"/>
      <c r="K1324" s="101"/>
    </row>
    <row r="1325" spans="9:11" x14ac:dyDescent="0.2">
      <c r="I1325" s="100"/>
      <c r="J1325" s="101"/>
      <c r="K1325" s="101"/>
    </row>
    <row r="1326" spans="9:11" x14ac:dyDescent="0.2">
      <c r="I1326" s="100"/>
      <c r="J1326" s="101"/>
      <c r="K1326" s="101"/>
    </row>
    <row r="1327" spans="9:11" x14ac:dyDescent="0.2">
      <c r="I1327" s="100"/>
      <c r="J1327" s="101"/>
      <c r="K1327" s="101"/>
    </row>
    <row r="1328" spans="9:11" x14ac:dyDescent="0.2">
      <c r="I1328" s="100"/>
      <c r="J1328" s="101"/>
      <c r="K1328" s="101"/>
    </row>
    <row r="1329" spans="9:11" x14ac:dyDescent="0.2">
      <c r="I1329" s="100"/>
      <c r="J1329" s="101"/>
      <c r="K1329" s="101"/>
    </row>
    <row r="1330" spans="9:11" x14ac:dyDescent="0.2">
      <c r="I1330" s="100"/>
      <c r="J1330" s="101"/>
      <c r="K1330" s="101"/>
    </row>
    <row r="1331" spans="9:11" x14ac:dyDescent="0.2">
      <c r="I1331" s="100"/>
      <c r="J1331" s="101"/>
      <c r="K1331" s="101"/>
    </row>
    <row r="1332" spans="9:11" x14ac:dyDescent="0.2">
      <c r="I1332" s="100"/>
      <c r="J1332" s="101"/>
      <c r="K1332" s="101"/>
    </row>
    <row r="1333" spans="9:11" x14ac:dyDescent="0.2">
      <c r="I1333" s="100"/>
      <c r="J1333" s="101"/>
      <c r="K1333" s="101"/>
    </row>
    <row r="1334" spans="9:11" x14ac:dyDescent="0.2">
      <c r="I1334" s="100"/>
      <c r="J1334" s="101"/>
      <c r="K1334" s="101"/>
    </row>
    <row r="1335" spans="9:11" x14ac:dyDescent="0.2">
      <c r="I1335" s="100"/>
      <c r="J1335" s="101"/>
      <c r="K1335" s="101"/>
    </row>
    <row r="1336" spans="9:11" x14ac:dyDescent="0.2">
      <c r="I1336" s="100"/>
      <c r="J1336" s="101"/>
      <c r="K1336" s="101"/>
    </row>
    <row r="1337" spans="9:11" x14ac:dyDescent="0.2">
      <c r="I1337" s="100"/>
      <c r="J1337" s="101"/>
      <c r="K1337" s="101"/>
    </row>
    <row r="1338" spans="9:11" x14ac:dyDescent="0.2">
      <c r="I1338" s="100"/>
      <c r="J1338" s="101"/>
      <c r="K1338" s="101"/>
    </row>
    <row r="1339" spans="9:11" x14ac:dyDescent="0.2">
      <c r="I1339" s="100"/>
      <c r="J1339" s="101"/>
      <c r="K1339" s="101"/>
    </row>
    <row r="1340" spans="9:11" x14ac:dyDescent="0.2">
      <c r="I1340" s="100"/>
      <c r="J1340" s="101"/>
      <c r="K1340" s="101"/>
    </row>
    <row r="1341" spans="9:11" x14ac:dyDescent="0.2">
      <c r="I1341" s="100"/>
      <c r="J1341" s="101"/>
      <c r="K1341" s="101"/>
    </row>
    <row r="1342" spans="9:11" x14ac:dyDescent="0.2">
      <c r="I1342" s="100"/>
      <c r="J1342" s="101"/>
      <c r="K1342" s="101"/>
    </row>
    <row r="1343" spans="9:11" x14ac:dyDescent="0.2">
      <c r="I1343" s="100"/>
      <c r="J1343" s="101"/>
      <c r="K1343" s="101"/>
    </row>
    <row r="1344" spans="9:11" x14ac:dyDescent="0.2">
      <c r="I1344" s="100"/>
      <c r="J1344" s="101"/>
      <c r="K1344" s="101"/>
    </row>
    <row r="1345" spans="9:11" x14ac:dyDescent="0.2">
      <c r="I1345" s="100"/>
      <c r="J1345" s="101"/>
      <c r="K1345" s="101"/>
    </row>
    <row r="1346" spans="9:11" x14ac:dyDescent="0.2">
      <c r="I1346" s="100"/>
      <c r="J1346" s="101"/>
      <c r="K1346" s="101"/>
    </row>
    <row r="1347" spans="9:11" x14ac:dyDescent="0.2">
      <c r="I1347" s="100"/>
      <c r="J1347" s="101"/>
      <c r="K1347" s="101"/>
    </row>
    <row r="1348" spans="9:11" x14ac:dyDescent="0.2">
      <c r="I1348" s="100"/>
      <c r="J1348" s="101"/>
      <c r="K1348" s="101"/>
    </row>
    <row r="1349" spans="9:11" x14ac:dyDescent="0.2">
      <c r="I1349" s="100"/>
      <c r="J1349" s="101"/>
      <c r="K1349" s="101"/>
    </row>
    <row r="1350" spans="9:11" x14ac:dyDescent="0.2">
      <c r="I1350" s="100"/>
      <c r="J1350" s="101"/>
      <c r="K1350" s="101"/>
    </row>
    <row r="1351" spans="9:11" x14ac:dyDescent="0.2">
      <c r="I1351" s="100"/>
      <c r="J1351" s="101"/>
      <c r="K1351" s="101"/>
    </row>
    <row r="1352" spans="9:11" x14ac:dyDescent="0.2">
      <c r="I1352" s="100"/>
      <c r="J1352" s="101"/>
      <c r="K1352" s="101"/>
    </row>
    <row r="1353" spans="9:11" x14ac:dyDescent="0.2">
      <c r="I1353" s="100"/>
      <c r="J1353" s="101"/>
      <c r="K1353" s="101"/>
    </row>
    <row r="1354" spans="9:11" x14ac:dyDescent="0.2">
      <c r="I1354" s="100"/>
      <c r="J1354" s="101"/>
      <c r="K1354" s="101"/>
    </row>
    <row r="1355" spans="9:11" x14ac:dyDescent="0.2">
      <c r="I1355" s="100"/>
      <c r="J1355" s="101"/>
      <c r="K1355" s="101"/>
    </row>
    <row r="1356" spans="9:11" x14ac:dyDescent="0.2">
      <c r="I1356" s="100"/>
      <c r="J1356" s="101"/>
      <c r="K1356" s="101"/>
    </row>
    <row r="1357" spans="9:11" x14ac:dyDescent="0.2">
      <c r="I1357" s="100"/>
      <c r="J1357" s="101"/>
      <c r="K1357" s="101"/>
    </row>
    <row r="1358" spans="9:11" x14ac:dyDescent="0.2">
      <c r="I1358" s="100"/>
      <c r="J1358" s="101"/>
      <c r="K1358" s="101"/>
    </row>
    <row r="1359" spans="9:11" x14ac:dyDescent="0.2">
      <c r="I1359" s="100"/>
      <c r="J1359" s="101"/>
      <c r="K1359" s="101"/>
    </row>
    <row r="1360" spans="9:11" x14ac:dyDescent="0.2">
      <c r="I1360" s="100"/>
      <c r="J1360" s="101"/>
      <c r="K1360" s="101"/>
    </row>
    <row r="1361" spans="9:11" x14ac:dyDescent="0.2">
      <c r="I1361" s="100"/>
      <c r="J1361" s="101"/>
      <c r="K1361" s="101"/>
    </row>
    <row r="1362" spans="9:11" x14ac:dyDescent="0.2">
      <c r="I1362" s="100"/>
      <c r="J1362" s="101"/>
      <c r="K1362" s="101"/>
    </row>
    <row r="1363" spans="9:11" x14ac:dyDescent="0.2">
      <c r="I1363" s="100"/>
      <c r="J1363" s="101"/>
      <c r="K1363" s="101"/>
    </row>
    <row r="1364" spans="9:11" x14ac:dyDescent="0.2">
      <c r="I1364" s="100"/>
      <c r="J1364" s="101"/>
      <c r="K1364" s="101"/>
    </row>
    <row r="1365" spans="9:11" x14ac:dyDescent="0.2">
      <c r="I1365" s="100"/>
      <c r="J1365" s="101"/>
      <c r="K1365" s="101"/>
    </row>
    <row r="1366" spans="9:11" x14ac:dyDescent="0.2">
      <c r="I1366" s="100"/>
      <c r="J1366" s="101"/>
      <c r="K1366" s="101"/>
    </row>
    <row r="1367" spans="9:11" x14ac:dyDescent="0.2">
      <c r="I1367" s="100"/>
      <c r="J1367" s="101"/>
      <c r="K1367" s="101"/>
    </row>
    <row r="1368" spans="9:11" x14ac:dyDescent="0.2">
      <c r="I1368" s="100"/>
      <c r="J1368" s="101"/>
      <c r="K1368" s="101"/>
    </row>
    <row r="1369" spans="9:11" x14ac:dyDescent="0.2">
      <c r="I1369" s="100"/>
      <c r="J1369" s="101"/>
      <c r="K1369" s="101"/>
    </row>
    <row r="1370" spans="9:11" x14ac:dyDescent="0.2">
      <c r="I1370" s="100"/>
      <c r="J1370" s="101"/>
      <c r="K1370" s="101"/>
    </row>
    <row r="1371" spans="9:11" x14ac:dyDescent="0.2">
      <c r="I1371" s="100"/>
      <c r="J1371" s="101"/>
      <c r="K1371" s="101"/>
    </row>
    <row r="1372" spans="9:11" x14ac:dyDescent="0.2">
      <c r="I1372" s="100"/>
      <c r="J1372" s="101"/>
      <c r="K1372" s="101"/>
    </row>
    <row r="1373" spans="9:11" x14ac:dyDescent="0.2">
      <c r="I1373" s="100"/>
      <c r="J1373" s="101"/>
      <c r="K1373" s="101"/>
    </row>
    <row r="1374" spans="9:11" x14ac:dyDescent="0.2">
      <c r="I1374" s="100"/>
      <c r="J1374" s="101"/>
      <c r="K1374" s="101"/>
    </row>
    <row r="1375" spans="9:11" x14ac:dyDescent="0.2">
      <c r="I1375" s="100"/>
      <c r="J1375" s="101"/>
      <c r="K1375" s="101"/>
    </row>
    <row r="1376" spans="9:11" x14ac:dyDescent="0.2">
      <c r="I1376" s="100"/>
      <c r="J1376" s="101"/>
      <c r="K1376" s="101"/>
    </row>
    <row r="1377" spans="9:11" x14ac:dyDescent="0.2">
      <c r="I1377" s="100"/>
      <c r="J1377" s="101"/>
      <c r="K1377" s="101"/>
    </row>
    <row r="1378" spans="9:11" x14ac:dyDescent="0.2">
      <c r="I1378" s="100"/>
      <c r="J1378" s="101"/>
      <c r="K1378" s="101"/>
    </row>
    <row r="1379" spans="9:11" x14ac:dyDescent="0.2">
      <c r="I1379" s="100"/>
      <c r="J1379" s="101"/>
      <c r="K1379" s="101"/>
    </row>
    <row r="1380" spans="9:11" x14ac:dyDescent="0.2">
      <c r="I1380" s="100"/>
      <c r="J1380" s="101"/>
      <c r="K1380" s="101"/>
    </row>
    <row r="1381" spans="9:11" x14ac:dyDescent="0.2">
      <c r="I1381" s="100"/>
      <c r="J1381" s="101"/>
      <c r="K1381" s="101"/>
    </row>
    <row r="1382" spans="9:11" x14ac:dyDescent="0.2">
      <c r="I1382" s="100"/>
      <c r="J1382" s="101"/>
      <c r="K1382" s="101"/>
    </row>
    <row r="1383" spans="9:11" x14ac:dyDescent="0.2">
      <c r="I1383" s="100"/>
      <c r="J1383" s="101"/>
      <c r="K1383" s="101"/>
    </row>
    <row r="1384" spans="9:11" x14ac:dyDescent="0.2">
      <c r="I1384" s="100"/>
      <c r="J1384" s="101"/>
      <c r="K1384" s="101"/>
    </row>
    <row r="1385" spans="9:11" x14ac:dyDescent="0.2">
      <c r="I1385" s="100"/>
      <c r="J1385" s="101"/>
      <c r="K1385" s="101"/>
    </row>
    <row r="1386" spans="9:11" x14ac:dyDescent="0.2">
      <c r="I1386" s="100"/>
      <c r="J1386" s="101"/>
      <c r="K1386" s="101"/>
    </row>
    <row r="1387" spans="9:11" x14ac:dyDescent="0.2">
      <c r="I1387" s="100"/>
      <c r="J1387" s="101"/>
      <c r="K1387" s="101"/>
    </row>
    <row r="1388" spans="9:11" x14ac:dyDescent="0.2">
      <c r="I1388" s="100"/>
      <c r="J1388" s="101"/>
      <c r="K1388" s="101"/>
    </row>
    <row r="1389" spans="9:11" x14ac:dyDescent="0.2">
      <c r="I1389" s="100"/>
      <c r="J1389" s="101"/>
      <c r="K1389" s="101"/>
    </row>
    <row r="1390" spans="9:11" x14ac:dyDescent="0.2">
      <c r="I1390" s="100"/>
      <c r="J1390" s="101"/>
      <c r="K1390" s="101"/>
    </row>
    <row r="1391" spans="9:11" x14ac:dyDescent="0.2">
      <c r="I1391" s="100"/>
      <c r="J1391" s="101"/>
      <c r="K1391" s="101"/>
    </row>
    <row r="1392" spans="9:11" x14ac:dyDescent="0.2">
      <c r="I1392" s="100"/>
      <c r="J1392" s="101"/>
      <c r="K1392" s="101"/>
    </row>
    <row r="1393" spans="9:11" x14ac:dyDescent="0.2">
      <c r="I1393" s="100"/>
      <c r="J1393" s="101"/>
      <c r="K1393" s="101"/>
    </row>
    <row r="1394" spans="9:11" x14ac:dyDescent="0.2">
      <c r="I1394" s="100"/>
      <c r="J1394" s="101"/>
      <c r="K1394" s="101"/>
    </row>
    <row r="1395" spans="9:11" x14ac:dyDescent="0.2">
      <c r="I1395" s="100"/>
      <c r="J1395" s="101"/>
      <c r="K1395" s="101"/>
    </row>
    <row r="1396" spans="9:11" x14ac:dyDescent="0.2">
      <c r="I1396" s="100"/>
      <c r="J1396" s="101"/>
      <c r="K1396" s="101"/>
    </row>
    <row r="1397" spans="9:11" x14ac:dyDescent="0.2">
      <c r="I1397" s="100"/>
      <c r="J1397" s="101"/>
      <c r="K1397" s="101"/>
    </row>
    <row r="1398" spans="9:11" x14ac:dyDescent="0.2">
      <c r="I1398" s="100"/>
      <c r="J1398" s="101"/>
      <c r="K1398" s="101"/>
    </row>
    <row r="1399" spans="9:11" x14ac:dyDescent="0.2">
      <c r="I1399" s="100"/>
      <c r="J1399" s="101"/>
      <c r="K1399" s="101"/>
    </row>
    <row r="1400" spans="9:11" x14ac:dyDescent="0.2">
      <c r="I1400" s="100"/>
      <c r="J1400" s="101"/>
      <c r="K1400" s="101"/>
    </row>
    <row r="1401" spans="9:11" x14ac:dyDescent="0.2">
      <c r="I1401" s="100"/>
      <c r="J1401" s="101"/>
      <c r="K1401" s="101"/>
    </row>
    <row r="1402" spans="9:11" x14ac:dyDescent="0.2">
      <c r="I1402" s="100"/>
      <c r="J1402" s="101"/>
      <c r="K1402" s="101"/>
    </row>
    <row r="1403" spans="9:11" x14ac:dyDescent="0.2">
      <c r="I1403" s="100"/>
      <c r="J1403" s="101"/>
      <c r="K1403" s="101"/>
    </row>
    <row r="1404" spans="9:11" x14ac:dyDescent="0.2">
      <c r="I1404" s="100"/>
      <c r="J1404" s="101"/>
      <c r="K1404" s="101"/>
    </row>
    <row r="1405" spans="9:11" x14ac:dyDescent="0.2">
      <c r="I1405" s="100"/>
      <c r="J1405" s="101"/>
      <c r="K1405" s="101"/>
    </row>
    <row r="1406" spans="9:11" x14ac:dyDescent="0.2">
      <c r="I1406" s="100"/>
      <c r="J1406" s="101"/>
      <c r="K1406" s="101"/>
    </row>
    <row r="1407" spans="9:11" x14ac:dyDescent="0.2">
      <c r="I1407" s="100"/>
      <c r="J1407" s="101"/>
      <c r="K1407" s="101"/>
    </row>
    <row r="1408" spans="9:11" x14ac:dyDescent="0.2">
      <c r="I1408" s="100"/>
      <c r="J1408" s="101"/>
      <c r="K1408" s="101"/>
    </row>
    <row r="1409" spans="9:11" x14ac:dyDescent="0.2">
      <c r="I1409" s="100"/>
      <c r="J1409" s="101"/>
      <c r="K1409" s="101"/>
    </row>
    <row r="1410" spans="9:11" x14ac:dyDescent="0.2">
      <c r="I1410" s="100"/>
      <c r="J1410" s="101"/>
      <c r="K1410" s="101"/>
    </row>
    <row r="1411" spans="9:11" x14ac:dyDescent="0.2">
      <c r="I1411" s="100"/>
      <c r="J1411" s="101"/>
      <c r="K1411" s="101"/>
    </row>
    <row r="1412" spans="9:11" x14ac:dyDescent="0.2">
      <c r="I1412" s="100"/>
      <c r="J1412" s="101"/>
      <c r="K1412" s="101"/>
    </row>
    <row r="1413" spans="9:11" x14ac:dyDescent="0.2">
      <c r="I1413" s="100"/>
      <c r="J1413" s="101"/>
      <c r="K1413" s="101"/>
    </row>
    <row r="1414" spans="9:11" x14ac:dyDescent="0.2">
      <c r="I1414" s="100"/>
      <c r="J1414" s="101"/>
      <c r="K1414" s="101"/>
    </row>
    <row r="1415" spans="9:11" x14ac:dyDescent="0.2">
      <c r="I1415" s="100"/>
      <c r="J1415" s="101"/>
      <c r="K1415" s="101"/>
    </row>
    <row r="1416" spans="9:11" x14ac:dyDescent="0.2">
      <c r="I1416" s="100"/>
      <c r="J1416" s="101"/>
      <c r="K1416" s="101"/>
    </row>
    <row r="1417" spans="9:11" x14ac:dyDescent="0.2">
      <c r="I1417" s="100"/>
      <c r="J1417" s="101"/>
      <c r="K1417" s="101"/>
    </row>
    <row r="1418" spans="9:11" x14ac:dyDescent="0.2">
      <c r="I1418" s="100"/>
      <c r="J1418" s="101"/>
      <c r="K1418" s="101"/>
    </row>
    <row r="1419" spans="9:11" x14ac:dyDescent="0.2">
      <c r="I1419" s="100"/>
      <c r="J1419" s="101"/>
      <c r="K1419" s="101"/>
    </row>
    <row r="1420" spans="9:11" x14ac:dyDescent="0.2">
      <c r="I1420" s="100"/>
      <c r="J1420" s="101"/>
      <c r="K1420" s="101"/>
    </row>
    <row r="1421" spans="9:11" x14ac:dyDescent="0.2">
      <c r="I1421" s="100"/>
      <c r="J1421" s="101"/>
      <c r="K1421" s="101"/>
    </row>
    <row r="1422" spans="9:11" x14ac:dyDescent="0.2">
      <c r="I1422" s="100"/>
      <c r="J1422" s="101"/>
      <c r="K1422" s="101"/>
    </row>
    <row r="1423" spans="9:11" x14ac:dyDescent="0.2">
      <c r="I1423" s="100"/>
      <c r="J1423" s="101"/>
      <c r="K1423" s="101"/>
    </row>
    <row r="1424" spans="9:11" x14ac:dyDescent="0.2">
      <c r="I1424" s="100"/>
      <c r="J1424" s="101"/>
      <c r="K1424" s="101"/>
    </row>
    <row r="1425" spans="9:11" x14ac:dyDescent="0.2">
      <c r="I1425" s="100"/>
      <c r="J1425" s="101"/>
      <c r="K1425" s="101"/>
    </row>
    <row r="1426" spans="9:11" x14ac:dyDescent="0.2">
      <c r="I1426" s="100"/>
      <c r="J1426" s="101"/>
      <c r="K1426" s="101"/>
    </row>
    <row r="1427" spans="9:11" x14ac:dyDescent="0.2">
      <c r="I1427" s="100"/>
      <c r="J1427" s="101"/>
      <c r="K1427" s="101"/>
    </row>
    <row r="1428" spans="9:11" x14ac:dyDescent="0.2">
      <c r="I1428" s="100"/>
      <c r="J1428" s="101"/>
      <c r="K1428" s="101"/>
    </row>
    <row r="1429" spans="9:11" x14ac:dyDescent="0.2">
      <c r="I1429" s="100"/>
      <c r="J1429" s="101"/>
      <c r="K1429" s="101"/>
    </row>
    <row r="1430" spans="9:11" x14ac:dyDescent="0.2">
      <c r="I1430" s="100"/>
      <c r="J1430" s="101"/>
      <c r="K1430" s="101"/>
    </row>
    <row r="1431" spans="9:11" x14ac:dyDescent="0.2">
      <c r="I1431" s="100"/>
      <c r="J1431" s="101"/>
      <c r="K1431" s="101"/>
    </row>
    <row r="1432" spans="9:11" x14ac:dyDescent="0.2">
      <c r="I1432" s="100"/>
      <c r="J1432" s="101"/>
      <c r="K1432" s="101"/>
    </row>
    <row r="1433" spans="9:11" x14ac:dyDescent="0.2">
      <c r="I1433" s="100"/>
      <c r="J1433" s="101"/>
      <c r="K1433" s="101"/>
    </row>
    <row r="1434" spans="9:11" x14ac:dyDescent="0.2">
      <c r="I1434" s="100"/>
      <c r="J1434" s="101"/>
      <c r="K1434" s="101"/>
    </row>
    <row r="1435" spans="9:11" x14ac:dyDescent="0.2">
      <c r="I1435" s="100"/>
      <c r="J1435" s="101"/>
      <c r="K1435" s="101"/>
    </row>
    <row r="1436" spans="9:11" x14ac:dyDescent="0.2">
      <c r="I1436" s="100"/>
      <c r="J1436" s="101"/>
      <c r="K1436" s="101"/>
    </row>
    <row r="1437" spans="9:11" x14ac:dyDescent="0.2">
      <c r="I1437" s="100"/>
      <c r="J1437" s="101"/>
      <c r="K1437" s="101"/>
    </row>
    <row r="1438" spans="9:11" x14ac:dyDescent="0.2">
      <c r="I1438" s="100"/>
      <c r="J1438" s="101"/>
      <c r="K1438" s="101"/>
    </row>
    <row r="1439" spans="9:11" x14ac:dyDescent="0.2">
      <c r="I1439" s="100"/>
      <c r="J1439" s="101"/>
      <c r="K1439" s="101"/>
    </row>
    <row r="1440" spans="9:11" x14ac:dyDescent="0.2">
      <c r="I1440" s="100"/>
      <c r="J1440" s="101"/>
      <c r="K1440" s="101"/>
    </row>
    <row r="1441" spans="9:11" x14ac:dyDescent="0.2">
      <c r="I1441" s="100"/>
      <c r="J1441" s="101"/>
      <c r="K1441" s="101"/>
    </row>
    <row r="1442" spans="9:11" x14ac:dyDescent="0.2">
      <c r="I1442" s="100"/>
      <c r="J1442" s="101"/>
      <c r="K1442" s="101"/>
    </row>
    <row r="1443" spans="9:11" x14ac:dyDescent="0.2">
      <c r="I1443" s="100"/>
      <c r="J1443" s="101"/>
      <c r="K1443" s="101"/>
    </row>
    <row r="1444" spans="9:11" x14ac:dyDescent="0.2">
      <c r="I1444" s="100"/>
      <c r="J1444" s="101"/>
      <c r="K1444" s="101"/>
    </row>
    <row r="1445" spans="9:11" x14ac:dyDescent="0.2">
      <c r="I1445" s="100"/>
      <c r="J1445" s="101"/>
      <c r="K1445" s="101"/>
    </row>
    <row r="1446" spans="9:11" x14ac:dyDescent="0.2">
      <c r="I1446" s="100"/>
      <c r="J1446" s="101"/>
      <c r="K1446" s="101"/>
    </row>
    <row r="1447" spans="9:11" x14ac:dyDescent="0.2">
      <c r="I1447" s="100"/>
      <c r="J1447" s="101"/>
      <c r="K1447" s="101"/>
    </row>
    <row r="1448" spans="9:11" x14ac:dyDescent="0.2">
      <c r="I1448" s="100"/>
      <c r="J1448" s="101"/>
      <c r="K1448" s="101"/>
    </row>
    <row r="1449" spans="9:11" x14ac:dyDescent="0.2">
      <c r="I1449" s="100"/>
      <c r="J1449" s="101"/>
      <c r="K1449" s="101"/>
    </row>
    <row r="1450" spans="9:11" x14ac:dyDescent="0.2">
      <c r="I1450" s="100"/>
      <c r="J1450" s="101"/>
      <c r="K1450" s="101"/>
    </row>
    <row r="1451" spans="9:11" x14ac:dyDescent="0.2">
      <c r="I1451" s="100"/>
      <c r="J1451" s="101"/>
      <c r="K1451" s="101"/>
    </row>
    <row r="1452" spans="9:11" x14ac:dyDescent="0.2">
      <c r="I1452" s="100"/>
      <c r="J1452" s="101"/>
      <c r="K1452" s="101"/>
    </row>
    <row r="1453" spans="9:11" x14ac:dyDescent="0.2">
      <c r="I1453" s="100"/>
      <c r="J1453" s="101"/>
      <c r="K1453" s="101"/>
    </row>
    <row r="1454" spans="9:11" x14ac:dyDescent="0.2">
      <c r="I1454" s="100"/>
      <c r="J1454" s="101"/>
      <c r="K1454" s="101"/>
    </row>
    <row r="1455" spans="9:11" x14ac:dyDescent="0.2">
      <c r="I1455" s="100"/>
      <c r="J1455" s="101"/>
      <c r="K1455" s="101"/>
    </row>
    <row r="1456" spans="9:11" x14ac:dyDescent="0.2">
      <c r="I1456" s="100"/>
      <c r="J1456" s="101"/>
      <c r="K1456" s="101"/>
    </row>
    <row r="1457" spans="9:11" x14ac:dyDescent="0.2">
      <c r="I1457" s="100"/>
      <c r="J1457" s="101"/>
      <c r="K1457" s="101"/>
    </row>
    <row r="1458" spans="9:11" x14ac:dyDescent="0.2">
      <c r="I1458" s="100"/>
      <c r="J1458" s="101"/>
      <c r="K1458" s="101"/>
    </row>
    <row r="1459" spans="9:11" x14ac:dyDescent="0.2">
      <c r="I1459" s="100"/>
      <c r="J1459" s="101"/>
      <c r="K1459" s="101"/>
    </row>
    <row r="1460" spans="9:11" x14ac:dyDescent="0.2">
      <c r="I1460" s="100"/>
      <c r="J1460" s="101"/>
      <c r="K1460" s="101"/>
    </row>
    <row r="1461" spans="9:11" x14ac:dyDescent="0.2">
      <c r="I1461" s="100"/>
      <c r="J1461" s="101"/>
      <c r="K1461" s="101"/>
    </row>
    <row r="1462" spans="9:11" x14ac:dyDescent="0.2">
      <c r="I1462" s="100"/>
      <c r="J1462" s="101"/>
      <c r="K1462" s="101"/>
    </row>
    <row r="1463" spans="9:11" x14ac:dyDescent="0.2">
      <c r="I1463" s="100"/>
      <c r="J1463" s="101"/>
      <c r="K1463" s="101"/>
    </row>
    <row r="1464" spans="9:11" x14ac:dyDescent="0.2">
      <c r="I1464" s="100"/>
      <c r="J1464" s="101"/>
      <c r="K1464" s="101"/>
    </row>
    <row r="1465" spans="9:11" x14ac:dyDescent="0.2">
      <c r="I1465" s="100"/>
      <c r="J1465" s="101"/>
      <c r="K1465" s="101"/>
    </row>
    <row r="1466" spans="9:11" x14ac:dyDescent="0.2">
      <c r="I1466" s="100"/>
      <c r="J1466" s="101"/>
      <c r="K1466" s="101"/>
    </row>
    <row r="1467" spans="9:11" x14ac:dyDescent="0.2">
      <c r="I1467" s="100"/>
      <c r="J1467" s="101"/>
      <c r="K1467" s="101"/>
    </row>
    <row r="1468" spans="9:11" x14ac:dyDescent="0.2">
      <c r="I1468" s="100"/>
      <c r="J1468" s="101"/>
      <c r="K1468" s="101"/>
    </row>
    <row r="1469" spans="9:11" x14ac:dyDescent="0.2">
      <c r="I1469" s="100"/>
      <c r="J1469" s="101"/>
      <c r="K1469" s="101"/>
    </row>
    <row r="1470" spans="9:11" x14ac:dyDescent="0.2">
      <c r="I1470" s="100"/>
      <c r="J1470" s="101"/>
      <c r="K1470" s="101"/>
    </row>
    <row r="1471" spans="9:11" x14ac:dyDescent="0.2">
      <c r="I1471" s="100"/>
      <c r="J1471" s="101"/>
      <c r="K1471" s="101"/>
    </row>
    <row r="1472" spans="9:11" x14ac:dyDescent="0.2">
      <c r="I1472" s="100"/>
      <c r="J1472" s="101"/>
      <c r="K1472" s="101"/>
    </row>
    <row r="1473" spans="9:11" x14ac:dyDescent="0.2">
      <c r="I1473" s="100"/>
      <c r="J1473" s="101"/>
      <c r="K1473" s="101"/>
    </row>
    <row r="1474" spans="9:11" x14ac:dyDescent="0.2">
      <c r="I1474" s="100"/>
      <c r="J1474" s="101"/>
      <c r="K1474" s="101"/>
    </row>
    <row r="1475" spans="9:11" x14ac:dyDescent="0.2">
      <c r="I1475" s="100"/>
      <c r="J1475" s="101"/>
      <c r="K1475" s="101"/>
    </row>
    <row r="1476" spans="9:11" x14ac:dyDescent="0.2">
      <c r="I1476" s="100"/>
      <c r="J1476" s="101"/>
      <c r="K1476" s="101"/>
    </row>
    <row r="1477" spans="9:11" x14ac:dyDescent="0.2">
      <c r="I1477" s="100"/>
      <c r="J1477" s="101"/>
      <c r="K1477" s="101"/>
    </row>
    <row r="1478" spans="9:11" x14ac:dyDescent="0.2">
      <c r="I1478" s="100"/>
      <c r="J1478" s="101"/>
      <c r="K1478" s="101"/>
    </row>
    <row r="1479" spans="9:11" x14ac:dyDescent="0.2">
      <c r="I1479" s="100"/>
      <c r="J1479" s="101"/>
      <c r="K1479" s="101"/>
    </row>
    <row r="1480" spans="9:11" x14ac:dyDescent="0.2">
      <c r="I1480" s="100"/>
      <c r="J1480" s="101"/>
      <c r="K1480" s="101"/>
    </row>
    <row r="1481" spans="9:11" x14ac:dyDescent="0.2">
      <c r="I1481" s="100"/>
      <c r="J1481" s="101"/>
      <c r="K1481" s="101"/>
    </row>
    <row r="1482" spans="9:11" x14ac:dyDescent="0.2">
      <c r="I1482" s="100"/>
      <c r="J1482" s="101"/>
      <c r="K1482" s="101"/>
    </row>
    <row r="1483" spans="9:11" x14ac:dyDescent="0.2">
      <c r="I1483" s="100"/>
      <c r="J1483" s="101"/>
      <c r="K1483" s="101"/>
    </row>
    <row r="1484" spans="9:11" x14ac:dyDescent="0.2">
      <c r="I1484" s="100"/>
      <c r="J1484" s="101"/>
      <c r="K1484" s="101"/>
    </row>
    <row r="1485" spans="9:11" x14ac:dyDescent="0.2">
      <c r="I1485" s="100"/>
      <c r="J1485" s="101"/>
      <c r="K1485" s="101"/>
    </row>
    <row r="1486" spans="9:11" x14ac:dyDescent="0.2">
      <c r="I1486" s="100"/>
      <c r="J1486" s="101"/>
      <c r="K1486" s="101"/>
    </row>
    <row r="1487" spans="9:11" x14ac:dyDescent="0.2">
      <c r="I1487" s="100"/>
      <c r="J1487" s="101"/>
      <c r="K1487" s="101"/>
    </row>
    <row r="1488" spans="9:11" x14ac:dyDescent="0.2">
      <c r="I1488" s="100"/>
      <c r="J1488" s="101"/>
      <c r="K1488" s="101"/>
    </row>
    <row r="1489" spans="9:11" x14ac:dyDescent="0.2">
      <c r="I1489" s="100"/>
      <c r="J1489" s="101"/>
      <c r="K1489" s="101"/>
    </row>
    <row r="1490" spans="9:11" x14ac:dyDescent="0.2">
      <c r="I1490" s="100"/>
      <c r="J1490" s="101"/>
      <c r="K1490" s="101"/>
    </row>
    <row r="1491" spans="9:11" x14ac:dyDescent="0.2">
      <c r="I1491" s="100"/>
      <c r="J1491" s="101"/>
      <c r="K1491" s="101"/>
    </row>
    <row r="1492" spans="9:11" x14ac:dyDescent="0.2">
      <c r="I1492" s="100"/>
      <c r="J1492" s="101"/>
      <c r="K1492" s="101"/>
    </row>
    <row r="1493" spans="9:11" x14ac:dyDescent="0.2">
      <c r="I1493" s="100"/>
      <c r="J1493" s="101"/>
      <c r="K1493" s="101"/>
    </row>
    <row r="1494" spans="9:11" x14ac:dyDescent="0.2">
      <c r="I1494" s="100"/>
      <c r="J1494" s="101"/>
      <c r="K1494" s="101"/>
    </row>
    <row r="1495" spans="9:11" x14ac:dyDescent="0.2">
      <c r="I1495" s="100"/>
      <c r="J1495" s="101"/>
      <c r="K1495" s="101"/>
    </row>
    <row r="1496" spans="9:11" x14ac:dyDescent="0.2">
      <c r="I1496" s="100"/>
      <c r="J1496" s="101"/>
      <c r="K1496" s="101"/>
    </row>
    <row r="1497" spans="9:11" x14ac:dyDescent="0.2">
      <c r="I1497" s="100"/>
      <c r="J1497" s="101"/>
      <c r="K1497" s="101"/>
    </row>
    <row r="1498" spans="9:11" x14ac:dyDescent="0.2">
      <c r="I1498" s="100"/>
      <c r="J1498" s="101"/>
      <c r="K1498" s="101"/>
    </row>
    <row r="1499" spans="9:11" x14ac:dyDescent="0.2">
      <c r="I1499" s="100"/>
      <c r="J1499" s="101"/>
      <c r="K1499" s="101"/>
    </row>
    <row r="1500" spans="9:11" x14ac:dyDescent="0.2">
      <c r="I1500" s="100"/>
      <c r="J1500" s="101"/>
      <c r="K1500" s="101"/>
    </row>
    <row r="1501" spans="9:11" x14ac:dyDescent="0.2">
      <c r="I1501" s="100"/>
      <c r="J1501" s="101"/>
      <c r="K1501" s="101"/>
    </row>
    <row r="1502" spans="9:11" x14ac:dyDescent="0.2">
      <c r="I1502" s="100"/>
      <c r="J1502" s="101"/>
      <c r="K1502" s="101"/>
    </row>
    <row r="1503" spans="9:11" x14ac:dyDescent="0.2">
      <c r="I1503" s="100"/>
      <c r="J1503" s="101"/>
      <c r="K1503" s="101"/>
    </row>
    <row r="1504" spans="9:11" x14ac:dyDescent="0.2">
      <c r="I1504" s="100"/>
      <c r="J1504" s="101"/>
      <c r="K1504" s="101"/>
    </row>
    <row r="1505" spans="9:11" x14ac:dyDescent="0.2">
      <c r="I1505" s="100"/>
      <c r="J1505" s="101"/>
      <c r="K1505" s="101"/>
    </row>
    <row r="1506" spans="9:11" x14ac:dyDescent="0.2">
      <c r="I1506" s="100"/>
      <c r="J1506" s="101"/>
      <c r="K1506" s="101"/>
    </row>
    <row r="1507" spans="9:11" x14ac:dyDescent="0.2">
      <c r="I1507" s="100"/>
      <c r="J1507" s="101"/>
      <c r="K1507" s="101"/>
    </row>
    <row r="1508" spans="9:11" x14ac:dyDescent="0.2">
      <c r="I1508" s="100"/>
      <c r="J1508" s="101"/>
      <c r="K1508" s="101"/>
    </row>
    <row r="1509" spans="9:11" x14ac:dyDescent="0.2">
      <c r="I1509" s="100"/>
      <c r="J1509" s="101"/>
      <c r="K1509" s="101"/>
    </row>
    <row r="1510" spans="9:11" x14ac:dyDescent="0.2">
      <c r="I1510" s="100"/>
      <c r="J1510" s="101"/>
      <c r="K1510" s="101"/>
    </row>
    <row r="1511" spans="9:11" x14ac:dyDescent="0.2">
      <c r="I1511" s="100"/>
      <c r="J1511" s="101"/>
      <c r="K1511" s="101"/>
    </row>
    <row r="1512" spans="9:11" x14ac:dyDescent="0.2">
      <c r="I1512" s="100"/>
      <c r="J1512" s="101"/>
      <c r="K1512" s="101"/>
    </row>
    <row r="1513" spans="9:11" x14ac:dyDescent="0.2">
      <c r="I1513" s="100"/>
      <c r="J1513" s="101"/>
      <c r="K1513" s="101"/>
    </row>
    <row r="1514" spans="9:11" x14ac:dyDescent="0.2">
      <c r="I1514" s="100"/>
      <c r="J1514" s="101"/>
      <c r="K1514" s="101"/>
    </row>
    <row r="1515" spans="9:11" x14ac:dyDescent="0.2">
      <c r="I1515" s="100"/>
      <c r="J1515" s="101"/>
      <c r="K1515" s="101"/>
    </row>
    <row r="1516" spans="9:11" x14ac:dyDescent="0.2">
      <c r="I1516" s="100"/>
      <c r="J1516" s="101"/>
      <c r="K1516" s="101"/>
    </row>
    <row r="1517" spans="9:11" x14ac:dyDescent="0.2">
      <c r="I1517" s="100"/>
      <c r="J1517" s="101"/>
      <c r="K1517" s="101"/>
    </row>
    <row r="1518" spans="9:11" x14ac:dyDescent="0.2">
      <c r="I1518" s="100"/>
      <c r="J1518" s="101"/>
      <c r="K1518" s="101"/>
    </row>
    <row r="1519" spans="9:11" x14ac:dyDescent="0.2">
      <c r="I1519" s="100"/>
      <c r="J1519" s="101"/>
      <c r="K1519" s="101"/>
    </row>
    <row r="1520" spans="9:11" x14ac:dyDescent="0.2">
      <c r="I1520" s="100"/>
      <c r="J1520" s="101"/>
      <c r="K1520" s="101"/>
    </row>
    <row r="1521" spans="9:11" x14ac:dyDescent="0.2">
      <c r="I1521" s="100"/>
      <c r="J1521" s="101"/>
      <c r="K1521" s="101"/>
    </row>
    <row r="1522" spans="9:11" x14ac:dyDescent="0.2">
      <c r="I1522" s="100"/>
      <c r="J1522" s="101"/>
      <c r="K1522" s="101"/>
    </row>
    <row r="1523" spans="9:11" x14ac:dyDescent="0.2">
      <c r="I1523" s="100"/>
      <c r="J1523" s="101"/>
      <c r="K1523" s="101"/>
    </row>
    <row r="1524" spans="9:11" x14ac:dyDescent="0.2">
      <c r="I1524" s="100"/>
      <c r="J1524" s="101"/>
      <c r="K1524" s="101"/>
    </row>
    <row r="1525" spans="9:11" x14ac:dyDescent="0.2">
      <c r="I1525" s="100"/>
      <c r="J1525" s="101"/>
      <c r="K1525" s="101"/>
    </row>
    <row r="1526" spans="9:11" x14ac:dyDescent="0.2">
      <c r="I1526" s="100"/>
      <c r="J1526" s="101"/>
      <c r="K1526" s="101"/>
    </row>
    <row r="1527" spans="9:11" x14ac:dyDescent="0.2">
      <c r="I1527" s="100"/>
      <c r="J1527" s="101"/>
      <c r="K1527" s="101"/>
    </row>
    <row r="1528" spans="9:11" x14ac:dyDescent="0.2">
      <c r="I1528" s="100"/>
      <c r="J1528" s="101"/>
      <c r="K1528" s="101"/>
    </row>
    <row r="1529" spans="9:11" x14ac:dyDescent="0.2">
      <c r="I1529" s="100"/>
      <c r="J1529" s="101"/>
      <c r="K1529" s="101"/>
    </row>
    <row r="1530" spans="9:11" x14ac:dyDescent="0.2">
      <c r="I1530" s="100"/>
      <c r="J1530" s="101"/>
      <c r="K1530" s="101"/>
    </row>
    <row r="1531" spans="9:11" x14ac:dyDescent="0.2">
      <c r="I1531" s="100"/>
      <c r="J1531" s="101"/>
      <c r="K1531" s="101"/>
    </row>
    <row r="1532" spans="9:11" x14ac:dyDescent="0.2">
      <c r="I1532" s="100"/>
      <c r="J1532" s="101"/>
      <c r="K1532" s="101"/>
    </row>
    <row r="1533" spans="9:11" x14ac:dyDescent="0.2">
      <c r="I1533" s="100"/>
      <c r="J1533" s="101"/>
      <c r="K1533" s="101"/>
    </row>
    <row r="1534" spans="9:11" x14ac:dyDescent="0.2">
      <c r="I1534" s="100"/>
      <c r="J1534" s="101"/>
      <c r="K1534" s="101"/>
    </row>
    <row r="1535" spans="9:11" x14ac:dyDescent="0.2">
      <c r="I1535" s="100"/>
      <c r="J1535" s="101"/>
      <c r="K1535" s="101"/>
    </row>
    <row r="1536" spans="9:11" x14ac:dyDescent="0.2">
      <c r="I1536" s="100"/>
      <c r="J1536" s="101"/>
      <c r="K1536" s="101"/>
    </row>
    <row r="1537" spans="9:11" x14ac:dyDescent="0.2">
      <c r="I1537" s="100"/>
      <c r="J1537" s="101"/>
      <c r="K1537" s="101"/>
    </row>
    <row r="1538" spans="9:11" x14ac:dyDescent="0.2">
      <c r="I1538" s="100"/>
      <c r="J1538" s="101"/>
      <c r="K1538" s="101"/>
    </row>
    <row r="1539" spans="9:11" x14ac:dyDescent="0.2">
      <c r="I1539" s="100"/>
      <c r="J1539" s="101"/>
      <c r="K1539" s="101"/>
    </row>
    <row r="1540" spans="9:11" x14ac:dyDescent="0.2">
      <c r="I1540" s="100"/>
      <c r="J1540" s="101"/>
      <c r="K1540" s="101"/>
    </row>
    <row r="1541" spans="9:11" x14ac:dyDescent="0.2">
      <c r="I1541" s="100"/>
      <c r="J1541" s="101"/>
      <c r="K1541" s="101"/>
    </row>
    <row r="1542" spans="9:11" x14ac:dyDescent="0.2">
      <c r="I1542" s="100"/>
      <c r="J1542" s="101"/>
      <c r="K1542" s="101"/>
    </row>
    <row r="1543" spans="9:11" x14ac:dyDescent="0.2">
      <c r="I1543" s="100"/>
      <c r="J1543" s="101"/>
      <c r="K1543" s="101"/>
    </row>
    <row r="1544" spans="9:11" x14ac:dyDescent="0.2">
      <c r="I1544" s="100"/>
      <c r="J1544" s="101"/>
      <c r="K1544" s="101"/>
    </row>
    <row r="1545" spans="9:11" x14ac:dyDescent="0.2">
      <c r="I1545" s="100"/>
      <c r="J1545" s="101"/>
      <c r="K1545" s="101"/>
    </row>
    <row r="1546" spans="9:11" x14ac:dyDescent="0.2">
      <c r="I1546" s="100"/>
      <c r="J1546" s="101"/>
      <c r="K1546" s="101"/>
    </row>
    <row r="1547" spans="9:11" x14ac:dyDescent="0.2">
      <c r="I1547" s="100"/>
      <c r="J1547" s="101"/>
      <c r="K1547" s="101"/>
    </row>
    <row r="1548" spans="9:11" x14ac:dyDescent="0.2">
      <c r="I1548" s="100"/>
      <c r="J1548" s="101"/>
      <c r="K1548" s="101"/>
    </row>
    <row r="1549" spans="9:11" x14ac:dyDescent="0.2">
      <c r="I1549" s="100"/>
      <c r="J1549" s="101"/>
      <c r="K1549" s="101"/>
    </row>
    <row r="1550" spans="9:11" x14ac:dyDescent="0.2">
      <c r="I1550" s="100"/>
      <c r="J1550" s="101"/>
      <c r="K1550" s="101"/>
    </row>
    <row r="1551" spans="9:11" x14ac:dyDescent="0.2">
      <c r="I1551" s="100"/>
      <c r="J1551" s="101"/>
      <c r="K1551" s="101"/>
    </row>
    <row r="1552" spans="9:11" x14ac:dyDescent="0.2">
      <c r="I1552" s="100"/>
      <c r="J1552" s="101"/>
      <c r="K1552" s="101"/>
    </row>
    <row r="1553" spans="9:11" x14ac:dyDescent="0.2">
      <c r="I1553" s="100"/>
      <c r="J1553" s="101"/>
      <c r="K1553" s="101"/>
    </row>
    <row r="1554" spans="9:11" x14ac:dyDescent="0.2">
      <c r="I1554" s="100"/>
      <c r="J1554" s="101"/>
      <c r="K1554" s="101"/>
    </row>
    <row r="1555" spans="9:11" x14ac:dyDescent="0.2">
      <c r="I1555" s="100"/>
      <c r="J1555" s="101"/>
      <c r="K1555" s="101"/>
    </row>
    <row r="1556" spans="9:11" x14ac:dyDescent="0.2">
      <c r="I1556" s="100"/>
      <c r="J1556" s="101"/>
      <c r="K1556" s="101"/>
    </row>
    <row r="1557" spans="9:11" x14ac:dyDescent="0.2">
      <c r="I1557" s="100"/>
      <c r="J1557" s="101"/>
      <c r="K1557" s="101"/>
    </row>
    <row r="1558" spans="9:11" x14ac:dyDescent="0.2">
      <c r="I1558" s="100"/>
      <c r="J1558" s="101"/>
      <c r="K1558" s="101"/>
    </row>
    <row r="1559" spans="9:11" x14ac:dyDescent="0.2">
      <c r="I1559" s="100"/>
      <c r="J1559" s="101"/>
      <c r="K1559" s="101"/>
    </row>
    <row r="1560" spans="9:11" x14ac:dyDescent="0.2">
      <c r="I1560" s="100"/>
      <c r="J1560" s="101"/>
      <c r="K1560" s="101"/>
    </row>
    <row r="1561" spans="9:11" x14ac:dyDescent="0.2">
      <c r="I1561" s="100"/>
      <c r="J1561" s="101"/>
      <c r="K1561" s="101"/>
    </row>
    <row r="1562" spans="9:11" x14ac:dyDescent="0.2">
      <c r="I1562" s="100"/>
      <c r="J1562" s="101"/>
      <c r="K1562" s="101"/>
    </row>
    <row r="1563" spans="9:11" x14ac:dyDescent="0.2">
      <c r="I1563" s="100"/>
      <c r="J1563" s="101"/>
      <c r="K1563" s="101"/>
    </row>
    <row r="1564" spans="9:11" x14ac:dyDescent="0.2">
      <c r="I1564" s="100"/>
      <c r="J1564" s="101"/>
      <c r="K1564" s="101"/>
    </row>
    <row r="1565" spans="9:11" x14ac:dyDescent="0.2">
      <c r="I1565" s="100"/>
      <c r="J1565" s="101"/>
      <c r="K1565" s="101"/>
    </row>
    <row r="1566" spans="9:11" x14ac:dyDescent="0.2">
      <c r="I1566" s="100"/>
      <c r="J1566" s="101"/>
      <c r="K1566" s="101"/>
    </row>
    <row r="1567" spans="9:11" x14ac:dyDescent="0.2">
      <c r="I1567" s="100"/>
      <c r="J1567" s="101"/>
      <c r="K1567" s="101"/>
    </row>
    <row r="1568" spans="9:11" x14ac:dyDescent="0.2">
      <c r="I1568" s="100"/>
      <c r="J1568" s="101"/>
      <c r="K1568" s="101"/>
    </row>
    <row r="1569" spans="9:11" x14ac:dyDescent="0.2">
      <c r="I1569" s="100"/>
      <c r="J1569" s="101"/>
      <c r="K1569" s="101"/>
    </row>
    <row r="1570" spans="9:11" x14ac:dyDescent="0.2">
      <c r="I1570" s="100"/>
      <c r="J1570" s="101"/>
      <c r="K1570" s="101"/>
    </row>
    <row r="1571" spans="9:11" x14ac:dyDescent="0.2">
      <c r="I1571" s="100"/>
      <c r="J1571" s="101"/>
      <c r="K1571" s="101"/>
    </row>
    <row r="1572" spans="9:11" x14ac:dyDescent="0.2">
      <c r="I1572" s="100"/>
      <c r="J1572" s="101"/>
      <c r="K1572" s="101"/>
    </row>
    <row r="1573" spans="9:11" x14ac:dyDescent="0.2">
      <c r="I1573" s="100"/>
      <c r="J1573" s="101"/>
      <c r="K1573" s="101"/>
    </row>
    <row r="1574" spans="9:11" x14ac:dyDescent="0.2">
      <c r="I1574" s="100"/>
      <c r="J1574" s="101"/>
      <c r="K1574" s="101"/>
    </row>
    <row r="1575" spans="9:11" x14ac:dyDescent="0.2">
      <c r="I1575" s="100"/>
      <c r="J1575" s="101"/>
      <c r="K1575" s="101"/>
    </row>
    <row r="1576" spans="9:11" x14ac:dyDescent="0.2">
      <c r="I1576" s="100"/>
      <c r="J1576" s="101"/>
      <c r="K1576" s="101"/>
    </row>
    <row r="1577" spans="9:11" x14ac:dyDescent="0.2">
      <c r="I1577" s="100"/>
      <c r="J1577" s="101"/>
      <c r="K1577" s="101"/>
    </row>
    <row r="1578" spans="9:11" x14ac:dyDescent="0.2">
      <c r="I1578" s="100"/>
      <c r="J1578" s="101"/>
      <c r="K1578" s="101"/>
    </row>
    <row r="1579" spans="9:11" x14ac:dyDescent="0.2">
      <c r="I1579" s="100"/>
      <c r="J1579" s="101"/>
      <c r="K1579" s="101"/>
    </row>
    <row r="1580" spans="9:11" x14ac:dyDescent="0.2">
      <c r="I1580" s="100"/>
      <c r="J1580" s="101"/>
      <c r="K1580" s="101"/>
    </row>
    <row r="1581" spans="9:11" x14ac:dyDescent="0.2">
      <c r="I1581" s="100"/>
      <c r="J1581" s="101"/>
      <c r="K1581" s="101"/>
    </row>
    <row r="1582" spans="9:11" x14ac:dyDescent="0.2">
      <c r="I1582" s="100"/>
      <c r="J1582" s="101"/>
      <c r="K1582" s="101"/>
    </row>
    <row r="1583" spans="9:11" x14ac:dyDescent="0.2">
      <c r="I1583" s="100"/>
      <c r="J1583" s="101"/>
      <c r="K1583" s="101"/>
    </row>
    <row r="1584" spans="9:11" x14ac:dyDescent="0.2">
      <c r="I1584" s="100"/>
      <c r="J1584" s="101"/>
      <c r="K1584" s="101"/>
    </row>
    <row r="1585" spans="9:11" x14ac:dyDescent="0.2">
      <c r="I1585" s="100"/>
      <c r="J1585" s="101"/>
      <c r="K1585" s="101"/>
    </row>
    <row r="1586" spans="9:11" x14ac:dyDescent="0.2">
      <c r="I1586" s="100"/>
      <c r="J1586" s="101"/>
      <c r="K1586" s="101"/>
    </row>
    <row r="1587" spans="9:11" x14ac:dyDescent="0.2">
      <c r="I1587" s="100"/>
      <c r="J1587" s="101"/>
      <c r="K1587" s="101"/>
    </row>
    <row r="1588" spans="9:11" x14ac:dyDescent="0.2">
      <c r="I1588" s="100"/>
      <c r="J1588" s="101"/>
      <c r="K1588" s="101"/>
    </row>
    <row r="1589" spans="9:11" x14ac:dyDescent="0.2">
      <c r="I1589" s="100"/>
      <c r="J1589" s="101"/>
      <c r="K1589" s="101"/>
    </row>
    <row r="1590" spans="9:11" x14ac:dyDescent="0.2">
      <c r="I1590" s="100"/>
      <c r="J1590" s="101"/>
      <c r="K1590" s="101"/>
    </row>
    <row r="1591" spans="9:11" x14ac:dyDescent="0.2">
      <c r="I1591" s="100"/>
      <c r="J1591" s="101"/>
      <c r="K1591" s="101"/>
    </row>
    <row r="1592" spans="9:11" x14ac:dyDescent="0.2">
      <c r="I1592" s="100"/>
      <c r="J1592" s="101"/>
      <c r="K1592" s="101"/>
    </row>
    <row r="1593" spans="9:11" x14ac:dyDescent="0.2">
      <c r="I1593" s="100"/>
      <c r="J1593" s="101"/>
      <c r="K1593" s="101"/>
    </row>
    <row r="1594" spans="9:11" x14ac:dyDescent="0.2">
      <c r="I1594" s="100"/>
      <c r="J1594" s="101"/>
      <c r="K1594" s="101"/>
    </row>
    <row r="1595" spans="9:11" x14ac:dyDescent="0.2">
      <c r="I1595" s="100"/>
      <c r="J1595" s="101"/>
      <c r="K1595" s="101"/>
    </row>
    <row r="1596" spans="9:11" x14ac:dyDescent="0.2">
      <c r="I1596" s="100"/>
      <c r="J1596" s="101"/>
      <c r="K1596" s="101"/>
    </row>
    <row r="1597" spans="9:11" x14ac:dyDescent="0.2">
      <c r="I1597" s="100"/>
      <c r="J1597" s="101"/>
      <c r="K1597" s="101"/>
    </row>
    <row r="1598" spans="9:11" x14ac:dyDescent="0.2">
      <c r="I1598" s="100"/>
      <c r="J1598" s="101"/>
      <c r="K1598" s="101"/>
    </row>
    <row r="1599" spans="9:11" x14ac:dyDescent="0.2">
      <c r="I1599" s="100"/>
      <c r="J1599" s="101"/>
      <c r="K1599" s="101"/>
    </row>
    <row r="1600" spans="9:11" x14ac:dyDescent="0.2">
      <c r="I1600" s="100"/>
      <c r="J1600" s="101"/>
      <c r="K1600" s="101"/>
    </row>
    <row r="1601" spans="9:11" x14ac:dyDescent="0.2">
      <c r="I1601" s="100"/>
      <c r="J1601" s="101"/>
      <c r="K1601" s="101"/>
    </row>
    <row r="1602" spans="9:11" x14ac:dyDescent="0.2">
      <c r="I1602" s="100"/>
      <c r="J1602" s="101"/>
      <c r="K1602" s="101"/>
    </row>
    <row r="1603" spans="9:11" x14ac:dyDescent="0.2">
      <c r="I1603" s="100"/>
      <c r="J1603" s="101"/>
      <c r="K1603" s="101"/>
    </row>
    <row r="1604" spans="9:11" x14ac:dyDescent="0.2">
      <c r="I1604" s="100"/>
      <c r="J1604" s="101"/>
      <c r="K1604" s="101"/>
    </row>
    <row r="1605" spans="9:11" x14ac:dyDescent="0.2">
      <c r="I1605" s="100"/>
      <c r="J1605" s="101"/>
      <c r="K1605" s="101"/>
    </row>
    <row r="1606" spans="9:11" x14ac:dyDescent="0.2">
      <c r="I1606" s="100"/>
      <c r="J1606" s="101"/>
      <c r="K1606" s="101"/>
    </row>
  </sheetData>
  <mergeCells count="10">
    <mergeCell ref="B1:K1"/>
    <mergeCell ref="B2:K2"/>
    <mergeCell ref="B5:K5"/>
    <mergeCell ref="B74:K74"/>
    <mergeCell ref="B55:K55"/>
    <mergeCell ref="B65:K65"/>
    <mergeCell ref="B14:K14"/>
    <mergeCell ref="B25:K25"/>
    <mergeCell ref="B35:K35"/>
    <mergeCell ref="B46:K46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studia niestacjonarne I stopnia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Danuta Sawa</cp:lastModifiedBy>
  <cp:lastPrinted>2025-06-02T07:04:24Z</cp:lastPrinted>
  <dcterms:created xsi:type="dcterms:W3CDTF">2013-01-21T11:52:24Z</dcterms:created>
  <dcterms:modified xsi:type="dcterms:W3CDTF">2025-06-02T07:04:26Z</dcterms:modified>
</cp:coreProperties>
</file>