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nuta Sawa\Desktop\senat luty drugi 2025\doskonalenie zarządzanie i inżynieria produkcji\"/>
    </mc:Choice>
  </mc:AlternateContent>
  <xr:revisionPtr revIDLastSave="0" documentId="8_{4DC33B20-A281-4D9F-8B19-ECA2C0C08AE1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IZPiU semestr I-VII" sheetId="1" r:id="rId1"/>
    <sheet name="ZiIPS semestr I-VII" sheetId="4" r:id="rId2"/>
    <sheet name="moduły real. tylko dla IZPiU" sheetId="2" r:id="rId3"/>
    <sheet name="moduły real. tylko dla ZiIPS" sheetId="5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8" i="5" l="1"/>
  <c r="G28" i="5"/>
  <c r="I27" i="5"/>
  <c r="H27" i="5"/>
  <c r="G27" i="5"/>
  <c r="F27" i="5"/>
  <c r="J27" i="5" s="1"/>
  <c r="E27" i="5"/>
  <c r="D27" i="5"/>
  <c r="C27" i="5"/>
  <c r="B27" i="5"/>
  <c r="I20" i="5"/>
  <c r="H20" i="5"/>
  <c r="G20" i="5"/>
  <c r="F20" i="5"/>
  <c r="J20" i="5" s="1"/>
  <c r="E20" i="5"/>
  <c r="D20" i="5"/>
  <c r="C20" i="5"/>
  <c r="B20" i="5"/>
  <c r="J11" i="5"/>
  <c r="I11" i="5"/>
  <c r="H11" i="5"/>
  <c r="G11" i="5"/>
  <c r="F11" i="5"/>
  <c r="F28" i="5" s="1"/>
  <c r="E11" i="5"/>
  <c r="E28" i="5" s="1"/>
  <c r="D11" i="5"/>
  <c r="D28" i="5" s="1"/>
  <c r="C11" i="5"/>
  <c r="C28" i="5" s="1"/>
  <c r="B11" i="5"/>
  <c r="B28" i="5" s="1"/>
  <c r="H84" i="4"/>
  <c r="G84" i="4"/>
  <c r="F84" i="4"/>
  <c r="J84" i="4" s="1"/>
  <c r="E84" i="4"/>
  <c r="C84" i="4"/>
  <c r="B84" i="4"/>
  <c r="J83" i="4"/>
  <c r="I83" i="4"/>
  <c r="D83" i="4"/>
  <c r="J82" i="4"/>
  <c r="I82" i="4"/>
  <c r="D82" i="4"/>
  <c r="J81" i="4"/>
  <c r="I81" i="4"/>
  <c r="D81" i="4"/>
  <c r="J80" i="4"/>
  <c r="I80" i="4"/>
  <c r="D80" i="4"/>
  <c r="J79" i="4"/>
  <c r="I79" i="4"/>
  <c r="D79" i="4"/>
  <c r="J78" i="4"/>
  <c r="I78" i="4"/>
  <c r="D78" i="4"/>
  <c r="J77" i="4"/>
  <c r="I77" i="4"/>
  <c r="D77" i="4"/>
  <c r="H75" i="4"/>
  <c r="G75" i="4"/>
  <c r="F75" i="4"/>
  <c r="J75" i="4" s="1"/>
  <c r="E75" i="4"/>
  <c r="C75" i="4"/>
  <c r="B75" i="4"/>
  <c r="J74" i="4"/>
  <c r="I74" i="4"/>
  <c r="D74" i="4"/>
  <c r="J73" i="4"/>
  <c r="D73" i="4"/>
  <c r="J72" i="4"/>
  <c r="I72" i="4"/>
  <c r="D72" i="4"/>
  <c r="J71" i="4"/>
  <c r="I71" i="4"/>
  <c r="D71" i="4"/>
  <c r="J70" i="4"/>
  <c r="I70" i="4"/>
  <c r="D70" i="4"/>
  <c r="J69" i="4"/>
  <c r="I69" i="4"/>
  <c r="D69" i="4"/>
  <c r="J68" i="4"/>
  <c r="I68" i="4"/>
  <c r="D68" i="4"/>
  <c r="J67" i="4"/>
  <c r="I67" i="4"/>
  <c r="D67" i="4"/>
  <c r="J66" i="4"/>
  <c r="I66" i="4"/>
  <c r="D66" i="4"/>
  <c r="H64" i="4"/>
  <c r="H85" i="4" s="1"/>
  <c r="G64" i="4"/>
  <c r="F64" i="4"/>
  <c r="E64" i="4"/>
  <c r="E85" i="4" s="1"/>
  <c r="C64" i="4"/>
  <c r="B64" i="4"/>
  <c r="B85" i="4" s="1"/>
  <c r="J63" i="4"/>
  <c r="I63" i="4"/>
  <c r="D63" i="4"/>
  <c r="J62" i="4"/>
  <c r="I62" i="4"/>
  <c r="D62" i="4"/>
  <c r="J61" i="4"/>
  <c r="I61" i="4"/>
  <c r="D61" i="4"/>
  <c r="J60" i="4"/>
  <c r="I60" i="4"/>
  <c r="D60" i="4"/>
  <c r="J59" i="4"/>
  <c r="I59" i="4"/>
  <c r="D59" i="4"/>
  <c r="J58" i="4"/>
  <c r="I58" i="4"/>
  <c r="D58" i="4"/>
  <c r="J57" i="4"/>
  <c r="I57" i="4"/>
  <c r="D57" i="4"/>
  <c r="J56" i="4"/>
  <c r="I56" i="4"/>
  <c r="D56" i="4"/>
  <c r="D64" i="4" s="1"/>
  <c r="H49" i="4"/>
  <c r="H50" i="4" s="1"/>
  <c r="G49" i="4"/>
  <c r="F49" i="4"/>
  <c r="E49" i="4"/>
  <c r="C49" i="4"/>
  <c r="B49" i="4"/>
  <c r="J48" i="4"/>
  <c r="I48" i="4"/>
  <c r="D48" i="4"/>
  <c r="J47" i="4"/>
  <c r="I47" i="4"/>
  <c r="D47" i="4"/>
  <c r="J46" i="4"/>
  <c r="I46" i="4"/>
  <c r="D46" i="4"/>
  <c r="J45" i="4"/>
  <c r="I45" i="4"/>
  <c r="D45" i="4"/>
  <c r="J44" i="4"/>
  <c r="I44" i="4"/>
  <c r="D44" i="4"/>
  <c r="J43" i="4"/>
  <c r="I43" i="4"/>
  <c r="D43" i="4"/>
  <c r="J42" i="4"/>
  <c r="J49" i="4" s="1"/>
  <c r="I42" i="4"/>
  <c r="D42" i="4"/>
  <c r="J41" i="4"/>
  <c r="I41" i="4"/>
  <c r="D41" i="4"/>
  <c r="H39" i="4"/>
  <c r="G39" i="4"/>
  <c r="F39" i="4"/>
  <c r="E39" i="4"/>
  <c r="C39" i="4"/>
  <c r="B39" i="4"/>
  <c r="B50" i="4" s="1"/>
  <c r="J38" i="4"/>
  <c r="I38" i="4"/>
  <c r="D38" i="4"/>
  <c r="J37" i="4"/>
  <c r="I37" i="4"/>
  <c r="D37" i="4"/>
  <c r="J36" i="4"/>
  <c r="I36" i="4"/>
  <c r="J35" i="4"/>
  <c r="I35" i="4"/>
  <c r="D35" i="4"/>
  <c r="J34" i="4"/>
  <c r="I34" i="4"/>
  <c r="D34" i="4"/>
  <c r="J33" i="4"/>
  <c r="I33" i="4"/>
  <c r="D33" i="4"/>
  <c r="J32" i="4"/>
  <c r="I32" i="4"/>
  <c r="D32" i="4"/>
  <c r="J31" i="4"/>
  <c r="I31" i="4"/>
  <c r="D31" i="4"/>
  <c r="D39" i="4" s="1"/>
  <c r="J30" i="4"/>
  <c r="I30" i="4"/>
  <c r="D30" i="4"/>
  <c r="J29" i="4"/>
  <c r="I29" i="4"/>
  <c r="D29" i="4"/>
  <c r="J28" i="4"/>
  <c r="I28" i="4"/>
  <c r="D28" i="4"/>
  <c r="H26" i="4"/>
  <c r="G26" i="4"/>
  <c r="F26" i="4"/>
  <c r="E26" i="4"/>
  <c r="C26" i="4"/>
  <c r="B26" i="4"/>
  <c r="J25" i="4"/>
  <c r="I25" i="4"/>
  <c r="D25" i="4"/>
  <c r="J24" i="4"/>
  <c r="I24" i="4"/>
  <c r="D24" i="4"/>
  <c r="J23" i="4"/>
  <c r="I23" i="4"/>
  <c r="D23" i="4"/>
  <c r="J22" i="4"/>
  <c r="I22" i="4"/>
  <c r="D22" i="4"/>
  <c r="J21" i="4"/>
  <c r="I21" i="4"/>
  <c r="D21" i="4"/>
  <c r="J20" i="4"/>
  <c r="I20" i="4"/>
  <c r="D20" i="4"/>
  <c r="J19" i="4"/>
  <c r="I19" i="4"/>
  <c r="D19" i="4"/>
  <c r="J18" i="4"/>
  <c r="I18" i="4"/>
  <c r="D18" i="4"/>
  <c r="J17" i="4"/>
  <c r="I17" i="4"/>
  <c r="D17" i="4"/>
  <c r="H15" i="4"/>
  <c r="G15" i="4"/>
  <c r="F15" i="4"/>
  <c r="E15" i="4"/>
  <c r="C15" i="4"/>
  <c r="B15" i="4"/>
  <c r="B86" i="4" s="1"/>
  <c r="J14" i="4"/>
  <c r="I14" i="4"/>
  <c r="D14" i="4"/>
  <c r="J13" i="4"/>
  <c r="I13" i="4"/>
  <c r="D13" i="4"/>
  <c r="J12" i="4"/>
  <c r="I12" i="4"/>
  <c r="J11" i="4"/>
  <c r="I11" i="4"/>
  <c r="J10" i="4"/>
  <c r="I10" i="4"/>
  <c r="D10" i="4"/>
  <c r="J9" i="4"/>
  <c r="I9" i="4"/>
  <c r="J8" i="4"/>
  <c r="I8" i="4"/>
  <c r="D8" i="4"/>
  <c r="J7" i="4"/>
  <c r="I7" i="4"/>
  <c r="D7" i="4"/>
  <c r="J6" i="4"/>
  <c r="I6" i="4"/>
  <c r="D6" i="4"/>
  <c r="J5" i="4"/>
  <c r="I5" i="4"/>
  <c r="D5" i="4"/>
  <c r="D84" i="4" l="1"/>
  <c r="F50" i="4"/>
  <c r="I39" i="4"/>
  <c r="H86" i="4"/>
  <c r="J26" i="4"/>
  <c r="J39" i="4"/>
  <c r="D49" i="4"/>
  <c r="D75" i="4"/>
  <c r="D85" i="4" s="1"/>
  <c r="C86" i="4"/>
  <c r="C85" i="4"/>
  <c r="E86" i="4"/>
  <c r="F86" i="4"/>
  <c r="G85" i="4"/>
  <c r="I26" i="4"/>
  <c r="I15" i="4"/>
  <c r="E50" i="4"/>
  <c r="F85" i="4"/>
  <c r="I84" i="4"/>
  <c r="G50" i="4"/>
  <c r="D26" i="4"/>
  <c r="D50" i="4" s="1"/>
  <c r="H51" i="4" s="1"/>
  <c r="I64" i="4"/>
  <c r="I75" i="4"/>
  <c r="J64" i="4"/>
  <c r="J15" i="4"/>
  <c r="D15" i="4"/>
  <c r="I49" i="4"/>
  <c r="C50" i="4"/>
  <c r="G86" i="4"/>
  <c r="D86" i="4" l="1"/>
  <c r="E87" i="4" s="1"/>
  <c r="G87" i="4"/>
  <c r="G51" i="4"/>
  <c r="H87" i="4"/>
  <c r="F51" i="4"/>
  <c r="F87" i="4"/>
  <c r="E51" i="4"/>
  <c r="J66" i="1" l="1"/>
  <c r="D5" i="1"/>
  <c r="E15" i="1"/>
  <c r="G15" i="1"/>
  <c r="G49" i="1"/>
  <c r="F49" i="1"/>
  <c r="E49" i="1"/>
  <c r="G39" i="1"/>
  <c r="F39" i="1"/>
  <c r="E39" i="1"/>
  <c r="E26" i="1"/>
  <c r="B84" i="1"/>
  <c r="B74" i="1"/>
  <c r="J65" i="1"/>
  <c r="J67" i="1"/>
  <c r="J68" i="1"/>
  <c r="J69" i="1"/>
  <c r="J70" i="1"/>
  <c r="J71" i="1"/>
  <c r="J72" i="1"/>
  <c r="J73" i="1"/>
  <c r="B63" i="1"/>
  <c r="C26" i="1"/>
  <c r="B26" i="1"/>
  <c r="B15" i="1"/>
  <c r="B27" i="2"/>
  <c r="E19" i="2"/>
  <c r="F19" i="2"/>
  <c r="G19" i="2"/>
  <c r="H19" i="2"/>
  <c r="I19" i="2"/>
  <c r="J19" i="2"/>
  <c r="D19" i="2"/>
  <c r="C19" i="2"/>
  <c r="B19" i="2"/>
  <c r="E10" i="2"/>
  <c r="F10" i="2"/>
  <c r="G10" i="2"/>
  <c r="H10" i="2"/>
  <c r="C10" i="2"/>
  <c r="B10" i="2"/>
  <c r="J8" i="2"/>
  <c r="J10" i="2" s="1"/>
  <c r="I8" i="2"/>
  <c r="I10" i="2" s="1"/>
  <c r="D8" i="2"/>
  <c r="D10" i="2" s="1"/>
  <c r="I43" i="1"/>
  <c r="J43" i="1"/>
  <c r="I44" i="1"/>
  <c r="J44" i="1"/>
  <c r="I45" i="1"/>
  <c r="J45" i="1"/>
  <c r="I46" i="1"/>
  <c r="J46" i="1"/>
  <c r="I47" i="1"/>
  <c r="J47" i="1"/>
  <c r="I48" i="1"/>
  <c r="J48" i="1"/>
  <c r="E63" i="1"/>
  <c r="F63" i="1"/>
  <c r="G63" i="1"/>
  <c r="H63" i="1"/>
  <c r="C63" i="1"/>
  <c r="B39" i="1"/>
  <c r="I65" i="1"/>
  <c r="E74" i="1"/>
  <c r="F74" i="1"/>
  <c r="G74" i="1"/>
  <c r="H74" i="1"/>
  <c r="C74" i="1"/>
  <c r="B28" i="2" l="1"/>
  <c r="E50" i="1"/>
  <c r="B49" i="1"/>
  <c r="B50" i="1" s="1"/>
  <c r="B85" i="1"/>
  <c r="F84" i="1"/>
  <c r="G84" i="1"/>
  <c r="H84" i="1"/>
  <c r="E84" i="1"/>
  <c r="I71" i="1"/>
  <c r="I78" i="1"/>
  <c r="J78" i="1"/>
  <c r="I79" i="1"/>
  <c r="J79" i="1"/>
  <c r="I80" i="1"/>
  <c r="J80" i="1"/>
  <c r="I81" i="1"/>
  <c r="J81" i="1"/>
  <c r="I82" i="1"/>
  <c r="J82" i="1"/>
  <c r="I83" i="1"/>
  <c r="J83" i="1"/>
  <c r="C84" i="1"/>
  <c r="J59" i="1"/>
  <c r="B86" i="1" l="1"/>
  <c r="I42" i="1"/>
  <c r="J42" i="1"/>
  <c r="D62" i="1"/>
  <c r="C39" i="1"/>
  <c r="F26" i="1"/>
  <c r="G26" i="1"/>
  <c r="G50" i="1" s="1"/>
  <c r="H26" i="1"/>
  <c r="C49" i="1"/>
  <c r="H27" i="2" l="1"/>
  <c r="G27" i="2"/>
  <c r="F27" i="2"/>
  <c r="E27" i="2"/>
  <c r="C27" i="2"/>
  <c r="D82" i="1"/>
  <c r="D81" i="1"/>
  <c r="D80" i="1"/>
  <c r="D79" i="1"/>
  <c r="I68" i="1"/>
  <c r="D68" i="1"/>
  <c r="J61" i="1"/>
  <c r="I61" i="1"/>
  <c r="D61" i="1"/>
  <c r="I73" i="1"/>
  <c r="D73" i="1"/>
  <c r="I72" i="1"/>
  <c r="D72" i="1"/>
  <c r="I70" i="1"/>
  <c r="D70" i="1"/>
  <c r="I69" i="1"/>
  <c r="D69" i="1"/>
  <c r="D78" i="1"/>
  <c r="I67" i="1"/>
  <c r="D67" i="1"/>
  <c r="I66" i="1"/>
  <c r="D66" i="1"/>
  <c r="J76" i="1"/>
  <c r="I76" i="1"/>
  <c r="D76" i="1"/>
  <c r="J62" i="1"/>
  <c r="I62" i="1"/>
  <c r="J77" i="1"/>
  <c r="I77" i="1"/>
  <c r="D77" i="1"/>
  <c r="D71" i="1"/>
  <c r="J60" i="1"/>
  <c r="I60" i="1"/>
  <c r="D60" i="1"/>
  <c r="I59" i="1"/>
  <c r="D59" i="1"/>
  <c r="J58" i="1"/>
  <c r="I58" i="1"/>
  <c r="D58" i="1"/>
  <c r="J57" i="1"/>
  <c r="I57" i="1"/>
  <c r="D57" i="1"/>
  <c r="J56" i="1"/>
  <c r="I56" i="1"/>
  <c r="D56" i="1"/>
  <c r="H49" i="1"/>
  <c r="D48" i="1"/>
  <c r="D47" i="1"/>
  <c r="J24" i="1"/>
  <c r="I24" i="1"/>
  <c r="D24" i="1"/>
  <c r="D46" i="1"/>
  <c r="D45" i="1"/>
  <c r="D44" i="1"/>
  <c r="D43" i="1"/>
  <c r="D42" i="1"/>
  <c r="J41" i="1"/>
  <c r="I41" i="1"/>
  <c r="D41" i="1"/>
  <c r="H39" i="1"/>
  <c r="J37" i="1"/>
  <c r="I37" i="1"/>
  <c r="D37" i="1"/>
  <c r="J36" i="1"/>
  <c r="I36" i="1"/>
  <c r="J35" i="1"/>
  <c r="I35" i="1"/>
  <c r="D35" i="1"/>
  <c r="J34" i="1"/>
  <c r="I34" i="1"/>
  <c r="D34" i="1"/>
  <c r="J33" i="1"/>
  <c r="I33" i="1"/>
  <c r="D33" i="1"/>
  <c r="J32" i="1"/>
  <c r="I32" i="1"/>
  <c r="D32" i="1"/>
  <c r="J31" i="1"/>
  <c r="I31" i="1"/>
  <c r="D31" i="1"/>
  <c r="J30" i="1"/>
  <c r="I30" i="1"/>
  <c r="D30" i="1"/>
  <c r="J29" i="1"/>
  <c r="I29" i="1"/>
  <c r="D29" i="1"/>
  <c r="J28" i="1"/>
  <c r="I28" i="1"/>
  <c r="D28" i="1"/>
  <c r="J38" i="1"/>
  <c r="I38" i="1"/>
  <c r="D38" i="1"/>
  <c r="J12" i="1"/>
  <c r="I12" i="1"/>
  <c r="J23" i="1"/>
  <c r="I23" i="1"/>
  <c r="D23" i="1"/>
  <c r="J22" i="1"/>
  <c r="I22" i="1"/>
  <c r="D22" i="1"/>
  <c r="J21" i="1"/>
  <c r="I21" i="1"/>
  <c r="D21" i="1"/>
  <c r="J25" i="1"/>
  <c r="I25" i="1"/>
  <c r="D25" i="1"/>
  <c r="J19" i="1"/>
  <c r="I19" i="1"/>
  <c r="D19" i="1"/>
  <c r="J18" i="1"/>
  <c r="I18" i="1"/>
  <c r="D18" i="1"/>
  <c r="J17" i="1"/>
  <c r="I17" i="1"/>
  <c r="D17" i="1"/>
  <c r="H15" i="1"/>
  <c r="F15" i="1"/>
  <c r="F50" i="1" s="1"/>
  <c r="C15" i="1"/>
  <c r="J13" i="1"/>
  <c r="I13" i="1"/>
  <c r="D13" i="1"/>
  <c r="J20" i="1"/>
  <c r="I20" i="1"/>
  <c r="D20" i="1"/>
  <c r="J14" i="1"/>
  <c r="I14" i="1"/>
  <c r="D14" i="1"/>
  <c r="J11" i="1"/>
  <c r="I11" i="1"/>
  <c r="J10" i="1"/>
  <c r="I10" i="1"/>
  <c r="D10" i="1"/>
  <c r="J9" i="1"/>
  <c r="I9" i="1"/>
  <c r="J8" i="1"/>
  <c r="I8" i="1"/>
  <c r="D8" i="1"/>
  <c r="J7" i="1"/>
  <c r="I7" i="1"/>
  <c r="D7" i="1"/>
  <c r="J6" i="1"/>
  <c r="I6" i="1"/>
  <c r="D6" i="1"/>
  <c r="J5" i="1"/>
  <c r="I5" i="1"/>
  <c r="H50" i="1" l="1"/>
  <c r="D15" i="1"/>
  <c r="D63" i="1"/>
  <c r="I15" i="1"/>
  <c r="F28" i="2"/>
  <c r="H28" i="2"/>
  <c r="C28" i="2"/>
  <c r="E28" i="2"/>
  <c r="I63" i="1"/>
  <c r="J63" i="1"/>
  <c r="J74" i="1"/>
  <c r="D74" i="1"/>
  <c r="I74" i="1"/>
  <c r="D84" i="1"/>
  <c r="I84" i="1"/>
  <c r="J84" i="1"/>
  <c r="F85" i="1"/>
  <c r="I26" i="1"/>
  <c r="J26" i="1"/>
  <c r="D39" i="1"/>
  <c r="D26" i="1"/>
  <c r="G85" i="1"/>
  <c r="C85" i="1"/>
  <c r="E85" i="1"/>
  <c r="G28" i="2"/>
  <c r="I49" i="1"/>
  <c r="D27" i="2"/>
  <c r="D49" i="1"/>
  <c r="I27" i="2"/>
  <c r="J49" i="1"/>
  <c r="I39" i="1"/>
  <c r="J27" i="2"/>
  <c r="J15" i="1"/>
  <c r="J39" i="1"/>
  <c r="H85" i="1"/>
  <c r="D86" i="1" l="1"/>
  <c r="D50" i="1"/>
  <c r="E51" i="1" s="1"/>
  <c r="D28" i="2"/>
  <c r="D85" i="1"/>
  <c r="H86" i="1"/>
  <c r="F86" i="1"/>
  <c r="G86" i="1"/>
  <c r="E86" i="1"/>
  <c r="C86" i="1"/>
  <c r="C50" i="1"/>
  <c r="E87" i="1" l="1"/>
  <c r="H51" i="1"/>
  <c r="G51" i="1"/>
  <c r="F51" i="1"/>
  <c r="G87" i="1"/>
  <c r="F87" i="1"/>
  <c r="H87" i="1"/>
</calcChain>
</file>

<file path=xl/sharedStrings.xml><?xml version="1.0" encoding="utf-8"?>
<sst xmlns="http://schemas.openxmlformats.org/spreadsheetml/2006/main" count="450" uniqueCount="118">
  <si>
    <t>WYDZIAŁ INŻYNIERII PRODUKCJI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</si>
  <si>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</si>
  <si>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</si>
  <si>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</si>
  <si>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</si>
  <si>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</si>
  <si>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</si>
  <si>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</si>
  <si>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</si>
  <si>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</si>
  <si>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</si>
  <si>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 xml:space="preserve">SEMESTR I </t>
  </si>
  <si>
    <t>Wychowanie fizyczne 1</t>
  </si>
  <si>
    <t>z</t>
  </si>
  <si>
    <t>Chemia</t>
  </si>
  <si>
    <t>Fizyka</t>
  </si>
  <si>
    <t>e</t>
  </si>
  <si>
    <t>Finanse i rachunkowość</t>
  </si>
  <si>
    <t>Makroekonomia</t>
  </si>
  <si>
    <t>Zarządzanie</t>
  </si>
  <si>
    <t>Komunikacja społeczna*</t>
  </si>
  <si>
    <t>Mikroekonomia</t>
  </si>
  <si>
    <t>Metodologia studiów</t>
  </si>
  <si>
    <t xml:space="preserve">Σ   </t>
  </si>
  <si>
    <t>SEMESTR II</t>
  </si>
  <si>
    <t>Język obcy 1</t>
  </si>
  <si>
    <t>Wychowanie fizyczne 2</t>
  </si>
  <si>
    <t>Matematyka</t>
  </si>
  <si>
    <t>Sztuka negocjacji*</t>
  </si>
  <si>
    <t>Nauka o materiałach</t>
  </si>
  <si>
    <t>Projektowanie inżynierskie i grafika inżynierska 1</t>
  </si>
  <si>
    <t>Rachunek kosztów dla inżynierów</t>
  </si>
  <si>
    <t xml:space="preserve">Informatyka i komputerowe wspomaganie prac inżynierskich </t>
  </si>
  <si>
    <t>Rynek pracy*</t>
  </si>
  <si>
    <t>SEMESTR III</t>
  </si>
  <si>
    <t>Język obcy 2</t>
  </si>
  <si>
    <t>Prawo gospodarcze</t>
  </si>
  <si>
    <t xml:space="preserve">Ergonomia i bezpieczeństwo pracy oraz ochrona własności intelektualnej </t>
  </si>
  <si>
    <t>Projektowanie inżynierskie i grafika inżynierska 2</t>
  </si>
  <si>
    <t>Statystyka matematyczna</t>
  </si>
  <si>
    <t>Badania operacyjne</t>
  </si>
  <si>
    <t>Logistyka w przedsiębiorstwie</t>
  </si>
  <si>
    <t>Marketing</t>
  </si>
  <si>
    <t>Procesy produkcyjne 1</t>
  </si>
  <si>
    <t>SEMESTR IV</t>
  </si>
  <si>
    <t>Język obcy 3</t>
  </si>
  <si>
    <t>Pakiety oprogramowania użytkowego</t>
  </si>
  <si>
    <t>Procesy produkcyjne 2</t>
  </si>
  <si>
    <t>Statystyczne sterowanie procesem</t>
  </si>
  <si>
    <t>Automatyzacja i robotyzacja procesów produkcyjnych</t>
  </si>
  <si>
    <t xml:space="preserve">Zarządzanie produkcją i usługami </t>
  </si>
  <si>
    <t>Metrologia</t>
  </si>
  <si>
    <t>Zarządzanie jakością i bezpieczeństwem</t>
  </si>
  <si>
    <t>Ogółem w semestrach 1-4</t>
  </si>
  <si>
    <t>Udział procentowy [%]</t>
  </si>
  <si>
    <t>SEMESTR V</t>
  </si>
  <si>
    <t xml:space="preserve">Termodynamiczne procesy cieplne </t>
  </si>
  <si>
    <t>Towaroznawstwo środków do produkcji</t>
  </si>
  <si>
    <t>Teoria i konstrukcja maszyn</t>
  </si>
  <si>
    <t>Zarządzanie zasobami ludzkimi</t>
  </si>
  <si>
    <t>Systemy informacji przestrzennej</t>
  </si>
  <si>
    <t>Eksploatacja maszyn</t>
  </si>
  <si>
    <t>SEMESTR VI</t>
  </si>
  <si>
    <t>Organizacja usług</t>
  </si>
  <si>
    <t>Systemy sterowania w napędach hydrostatycznych</t>
  </si>
  <si>
    <t>Gospodarka energetyczna</t>
  </si>
  <si>
    <t>Organizacja prac i usług komunalnych</t>
  </si>
  <si>
    <t>Zarządzanie dostawami i gospodarką magazynową</t>
  </si>
  <si>
    <t>Ekotechniczne podstawy produkcji</t>
  </si>
  <si>
    <t>Seminarium dyplomowe 1**</t>
  </si>
  <si>
    <t>Praktyka zawodowa - 4 tygodnie</t>
  </si>
  <si>
    <t>SEMESTR VII</t>
  </si>
  <si>
    <t>Energia odnawialna</t>
  </si>
  <si>
    <t>Transport</t>
  </si>
  <si>
    <t>Seminarium dyplomowe 2</t>
  </si>
  <si>
    <t>Projekt inżynierski i egzamin dyplomowy</t>
  </si>
  <si>
    <t>Ogółem w semestrach 5-7</t>
  </si>
  <si>
    <t>Ogółem w semestrach 1-7</t>
  </si>
  <si>
    <t>Udział procentowy w całości godzin</t>
  </si>
  <si>
    <t>*Przedmioty humanistyczne i społeczne</t>
  </si>
  <si>
    <t>**2 godziny metodyki wyszukiwania informacji naukowych</t>
  </si>
  <si>
    <t>***Należy wybrać jeden przedmiot</t>
  </si>
  <si>
    <t>Wykaz przedmiotów realizowanych jedynie podczas wyboru specjalności inżynieria zarządzania produkcją i usługami</t>
  </si>
  <si>
    <t>Technologie informacyjne</t>
  </si>
  <si>
    <t>Podstawy elektrotechniki</t>
  </si>
  <si>
    <t>A:Zakładanie działalności gospodarczej i biznesplan, B:Ekonomika i organizacja produkcji rolniczej, C:Farm management, D:Management in sustainable agriculture ***</t>
  </si>
  <si>
    <t>A:Zarządzanie energią, B:Prawo w energetyce ***</t>
  </si>
  <si>
    <t>Zarządzanie środowiskowe i ekologia</t>
  </si>
  <si>
    <t>A: Systemy gospodarki paliwowo-smarowej, B: Ocena jakości paliw i środków smarnych ***</t>
  </si>
  <si>
    <t>A: Systemy doradztwa, B:  Metody ilościowe i jakościowe w zarządzaniu ***</t>
  </si>
  <si>
    <t>A: Budownictwo i prawo budowlane, B: Zarządzanie procesami w budownictwie ***</t>
  </si>
  <si>
    <t>A: Właściwości surowców roślinnych, B: Ocena jakości surowców roślinnych ***</t>
  </si>
  <si>
    <t>A: Zakładanie działalności gospodarczej i biznesplan, B: Ekonomika i organizacja produkcji rolniczej, C: Farm management, D: Management in sustainable agriculture ***</t>
  </si>
  <si>
    <t>A: Systemy doradztwa, B: Metody ilościowe i jakościowe w zarządzaniu ***</t>
  </si>
  <si>
    <t>A: Zarządzanie energią, B: Prawo w energetyce ***</t>
  </si>
  <si>
    <t>Towaroznawstwo</t>
  </si>
  <si>
    <t>Maszyny przemysłu spożywczego</t>
  </si>
  <si>
    <t>Podstawy konstrukcji maszyn</t>
  </si>
  <si>
    <t>A: Fizyczne właściwości surowców i żywności, B: Ocena jakości surowców spożywczych ***</t>
  </si>
  <si>
    <t>Ogólna technologia żywności</t>
  </si>
  <si>
    <t>Procesy technologiczne w przetwórstwie owoców i  warzyw</t>
  </si>
  <si>
    <t>Inżynieria przetwórstwa zbóż</t>
  </si>
  <si>
    <t>Inżynieria piekarnictwa</t>
  </si>
  <si>
    <t>A: Przetwarzanie surowców pochodzenia zwierzęcego, B: Innowacyjność w przetwórstwie surowców zwierzęcych ***</t>
  </si>
  <si>
    <t>Inżynieryjne aspekty przetwórstwa żywności</t>
  </si>
  <si>
    <t>A:Gospodarka surowcami ubocznymi w przemyśle spożywczym,    B: Bioodpady w przemyśle spożywczym***</t>
  </si>
  <si>
    <t>Inżynieria cieplna</t>
  </si>
  <si>
    <t>Projektowanie inwestycji  rolno-spożywczej</t>
  </si>
  <si>
    <t>Zarządzanie procesami suszarniczymi</t>
  </si>
  <si>
    <t>A: Pozyskiwanie  środków z funduszy europejskich,                        B: Inwestowanie giełdowe ***</t>
  </si>
  <si>
    <t>A: Systemy opakowań, B: Inżynieria opakowań, C: Biodegradable packaging, D: Packaging sytems ***</t>
  </si>
  <si>
    <t>Eksploatacja maszyn spożywczych</t>
  </si>
  <si>
    <t>A: Inżynieria produkcji pasz, B: Innowacyjność w zakładach paszowych ***</t>
  </si>
  <si>
    <t>Chłodnictwo i urządzenia chłodnicze</t>
  </si>
  <si>
    <t>Wykaz przedmiotów realizowanych jedynie podczas wyboru specjalności zarządzanie i inżynieria przetwórstwa spożywczego</t>
  </si>
  <si>
    <t>A:Gospodarka surowcami ubocznymi w przemyśle spożywczym, B: Bioodpady w przemyśle spożywczym***</t>
  </si>
  <si>
    <r>
      <t>Kierunek Zarządzanie i Inżynieria Produkcji, specjalność</t>
    </r>
    <r>
      <rPr>
        <b/>
        <sz val="9"/>
        <color theme="1"/>
        <rFont val="Arial"/>
        <family val="2"/>
        <charset val="238"/>
      </rPr>
      <t xml:space="preserve"> inżynieria zarządzania produkcją i usługami</t>
    </r>
    <r>
      <rPr>
        <b/>
        <sz val="9"/>
        <rFont val="Arial"/>
        <family val="2"/>
        <charset val="238"/>
      </rPr>
      <t>. Studia stacjonarne pierwszego stopnia. Plan studiów zatwierdzony Uchwałą nr 37/2024-2025 Senatu Uniwersytetu Przyrodniczego w Lublinie z dnia 28 lutego 2025 r., obowiązuje od naboru 2025/2026          zał. nr 4a</t>
    </r>
  </si>
  <si>
    <t>Kierunek Zarządzanie i Inżynieria Produkcji, specjalność zarządzanie i inżynieria przetwórstwa spożywczego. Studia stacjonarne pierwszego stopnia. Plan studiów zatwierdzony Uchwałą nr 37/2024-2025 Senatu Uniwersytetu Przyrodniczego  w Lublinie z dnia 28 lutego 2025 r., obowiązuje od naboru 2025/2026    zał.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</si>
</sst>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"/>
  </numFmts>
  <fonts count="3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sz val="9"/>
      <color rgb="FF0000FF"/>
      <name val="Arial Narrow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/>
  </cellStyleXfs>
  <cellXfs count="218">
    <xf numFmtId="0" fontId="0" fillId="0" borderId="0" xfId="0"/>
    <xf numFmtId="0" fontId="4" fillId="0" borderId="0" xfId="1" applyFont="1" applyAlignment="1">
      <alignment horizontal="left"/>
    </xf>
    <xf numFmtId="1" fontId="5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0" xfId="1" applyFont="1"/>
    <xf numFmtId="0" fontId="7" fillId="2" borderId="3" xfId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164" fontId="7" fillId="2" borderId="3" xfId="4" applyFont="1" applyFill="1" applyBorder="1" applyAlignment="1" applyProtection="1">
      <alignment horizontal="center" vertical="center" textRotation="90" wrapText="1"/>
    </xf>
    <xf numFmtId="49" fontId="7" fillId="2" borderId="3" xfId="4" applyNumberFormat="1" applyFont="1" applyFill="1" applyBorder="1" applyAlignment="1" applyProtection="1">
      <alignment horizontal="center" vertical="center" textRotation="90" wrapText="1"/>
    </xf>
    <xf numFmtId="164" fontId="7" fillId="2" borderId="4" xfId="4" applyFont="1" applyFill="1" applyBorder="1" applyAlignment="1" applyProtection="1">
      <alignment horizontal="center" vertical="center" textRotation="90"/>
    </xf>
    <xf numFmtId="164" fontId="7" fillId="2" borderId="3" xfId="4" applyFont="1" applyFill="1" applyBorder="1" applyAlignment="1" applyProtection="1">
      <alignment horizontal="center" vertical="center" textRotation="90"/>
    </xf>
    <xf numFmtId="0" fontId="8" fillId="0" borderId="0" xfId="1" applyFont="1"/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1" fontId="10" fillId="0" borderId="4" xfId="1" applyNumberFormat="1" applyFont="1" applyBorder="1" applyAlignment="1">
      <alignment horizontal="center" vertical="center" wrapText="1"/>
    </xf>
    <xf numFmtId="1" fontId="9" fillId="0" borderId="3" xfId="1" applyNumberFormat="1" applyFont="1" applyBorder="1" applyAlignment="1">
      <alignment horizontal="center" vertical="center" wrapText="1"/>
    </xf>
    <xf numFmtId="0" fontId="8" fillId="0" borderId="0" xfId="1" applyFont="1"/>
    <xf numFmtId="0" fontId="10" fillId="0" borderId="3" xfId="1" applyFont="1" applyBorder="1" applyAlignment="1">
      <alignment horizontal="center" vertical="center" wrapText="1"/>
    </xf>
    <xf numFmtId="0" fontId="11" fillId="0" borderId="0" xfId="1" applyFont="1"/>
    <xf numFmtId="0" fontId="10" fillId="0" borderId="3" xfId="0" applyFont="1" applyBorder="1" applyAlignment="1">
      <alignment horizontal="center" vertical="center" wrapText="1"/>
    </xf>
    <xf numFmtId="0" fontId="12" fillId="0" borderId="0" xfId="1" applyFont="1"/>
    <xf numFmtId="1" fontId="13" fillId="0" borderId="3" xfId="1" applyNumberFormat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14" fillId="2" borderId="3" xfId="1" applyFont="1" applyFill="1" applyBorder="1" applyAlignment="1">
      <alignment horizontal="center" vertical="center" wrapText="1"/>
    </xf>
    <xf numFmtId="1" fontId="14" fillId="2" borderId="3" xfId="1" applyNumberFormat="1" applyFont="1" applyFill="1" applyBorder="1" applyAlignment="1">
      <alignment horizontal="center" vertical="center" wrapText="1"/>
    </xf>
    <xf numFmtId="1" fontId="14" fillId="2" borderId="4" xfId="1" applyNumberFormat="1" applyFont="1" applyFill="1" applyBorder="1" applyAlignment="1">
      <alignment horizontal="center" vertical="center" wrapText="1"/>
    </xf>
    <xf numFmtId="1" fontId="9" fillId="2" borderId="3" xfId="1" applyNumberFormat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5" fillId="0" borderId="0" xfId="1" applyFont="1"/>
    <xf numFmtId="1" fontId="10" fillId="0" borderId="3" xfId="1" applyNumberFormat="1" applyFont="1" applyBorder="1" applyAlignment="1">
      <alignment horizontal="center" vertical="center"/>
    </xf>
    <xf numFmtId="0" fontId="9" fillId="0" borderId="3" xfId="0" applyFont="1" applyBorder="1"/>
    <xf numFmtId="1" fontId="9" fillId="0" borderId="3" xfId="0" applyNumberFormat="1" applyFont="1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1" fontId="9" fillId="0" borderId="3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" fontId="10" fillId="0" borderId="4" xfId="1" applyNumberFormat="1" applyFont="1" applyBorder="1" applyAlignment="1">
      <alignment horizontal="center" vertical="center"/>
    </xf>
    <xf numFmtId="0" fontId="4" fillId="0" borderId="0" xfId="1" applyFont="1"/>
    <xf numFmtId="0" fontId="7" fillId="2" borderId="5" xfId="1" applyFont="1" applyFill="1" applyBorder="1" applyAlignment="1">
      <alignment vertical="center" wrapText="1"/>
    </xf>
    <xf numFmtId="1" fontId="7" fillId="2" borderId="6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1" fontId="17" fillId="0" borderId="0" xfId="1" applyNumberFormat="1" applyFont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left" vertical="center" wrapText="1"/>
    </xf>
    <xf numFmtId="1" fontId="16" fillId="0" borderId="0" xfId="1" applyNumberFormat="1" applyFont="1" applyBorder="1" applyAlignment="1">
      <alignment vertical="center" wrapText="1"/>
    </xf>
    <xf numFmtId="1" fontId="18" fillId="0" borderId="0" xfId="1" applyNumberFormat="1" applyFont="1" applyBorder="1" applyAlignment="1">
      <alignment horizontal="center" vertical="center" wrapText="1"/>
    </xf>
    <xf numFmtId="1" fontId="19" fillId="0" borderId="0" xfId="1" applyNumberFormat="1" applyFont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" fontId="21" fillId="0" borderId="0" xfId="1" applyNumberFormat="1" applyFont="1"/>
    <xf numFmtId="1" fontId="22" fillId="0" borderId="0" xfId="1" applyNumberFormat="1" applyFont="1" applyBorder="1" applyAlignment="1">
      <alignment horizontal="center"/>
    </xf>
    <xf numFmtId="1" fontId="23" fillId="0" borderId="0" xfId="1" applyNumberFormat="1" applyFont="1" applyBorder="1" applyAlignment="1">
      <alignment horizontal="center"/>
    </xf>
    <xf numFmtId="1" fontId="24" fillId="0" borderId="0" xfId="1" applyNumberFormat="1" applyFont="1" applyBorder="1" applyAlignment="1">
      <alignment horizontal="center"/>
    </xf>
    <xf numFmtId="9" fontId="25" fillId="0" borderId="0" xfId="1" applyNumberFormat="1" applyFont="1" applyBorder="1" applyAlignment="1">
      <alignment horizontal="center"/>
    </xf>
    <xf numFmtId="1" fontId="25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7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left" vertic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27" fillId="0" borderId="0" xfId="1" applyFont="1"/>
    <xf numFmtId="0" fontId="10" fillId="0" borderId="3" xfId="1" applyFont="1" applyBorder="1" applyAlignment="1">
      <alignment horizontal="center" vertical="center"/>
    </xf>
    <xf numFmtId="0" fontId="9" fillId="0" borderId="3" xfId="3" applyFont="1" applyBorder="1" applyAlignment="1">
      <alignment horizontal="center"/>
    </xf>
    <xf numFmtId="0" fontId="9" fillId="0" borderId="3" xfId="3" applyFont="1" applyBorder="1" applyAlignment="1">
      <alignment horizontal="center" wrapText="1"/>
    </xf>
    <xf numFmtId="0" fontId="8" fillId="2" borderId="3" xfId="1" applyFont="1" applyFill="1" applyBorder="1" applyAlignment="1">
      <alignment horizontal="right" vertical="center"/>
    </xf>
    <xf numFmtId="1" fontId="7" fillId="2" borderId="3" xfId="1" applyNumberFormat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1" fontId="14" fillId="2" borderId="3" xfId="1" applyNumberFormat="1" applyFont="1" applyFill="1" applyBorder="1" applyAlignment="1">
      <alignment horizontal="center" vertical="center"/>
    </xf>
    <xf numFmtId="1" fontId="14" fillId="2" borderId="4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0" xfId="1" applyFont="1"/>
    <xf numFmtId="0" fontId="8" fillId="2" borderId="2" xfId="1" applyFont="1" applyFill="1" applyBorder="1" applyAlignment="1">
      <alignment horizontal="left" vertical="center"/>
    </xf>
    <xf numFmtId="1" fontId="7" fillId="2" borderId="8" xfId="1" applyNumberFormat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/>
    </xf>
    <xf numFmtId="1" fontId="14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1" fontId="7" fillId="2" borderId="3" xfId="1" applyNumberFormat="1" applyFont="1" applyFill="1" applyBorder="1" applyAlignment="1">
      <alignment horizontal="center"/>
    </xf>
    <xf numFmtId="1" fontId="7" fillId="2" borderId="10" xfId="1" applyNumberFormat="1" applyFont="1" applyFill="1" applyBorder="1" applyAlignment="1">
      <alignment horizontal="center"/>
    </xf>
    <xf numFmtId="1" fontId="17" fillId="0" borderId="0" xfId="1" applyNumberFormat="1" applyFont="1" applyBorder="1" applyAlignment="1">
      <alignment horizontal="center" vertical="center"/>
    </xf>
    <xf numFmtId="1" fontId="8" fillId="2" borderId="3" xfId="1" applyNumberFormat="1" applyFont="1" applyFill="1" applyBorder="1" applyAlignment="1">
      <alignment horizontal="left" vertical="center"/>
    </xf>
    <xf numFmtId="1" fontId="21" fillId="0" borderId="0" xfId="1" applyNumberFormat="1" applyFont="1" applyBorder="1" applyAlignment="1">
      <alignment vertical="center"/>
    </xf>
    <xf numFmtId="1" fontId="19" fillId="0" borderId="0" xfId="1" applyNumberFormat="1" applyFont="1" applyBorder="1" applyAlignment="1">
      <alignment horizontal="center" vertical="center"/>
    </xf>
    <xf numFmtId="1" fontId="12" fillId="0" borderId="0" xfId="1" applyNumberFormat="1" applyFont="1" applyBorder="1" applyAlignment="1">
      <alignment horizontal="center" vertical="center"/>
    </xf>
    <xf numFmtId="165" fontId="7" fillId="2" borderId="3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27" fillId="0" borderId="0" xfId="1" applyFont="1" applyBorder="1" applyAlignment="1"/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0" fontId="8" fillId="0" borderId="0" xfId="1" applyFont="1" applyFill="1"/>
    <xf numFmtId="0" fontId="9" fillId="0" borderId="3" xfId="0" applyFont="1" applyFill="1" applyBorder="1" applyAlignment="1">
      <alignment vertical="center" wrapText="1"/>
    </xf>
    <xf numFmtId="1" fontId="10" fillId="0" borderId="3" xfId="1" applyNumberFormat="1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0" fontId="30" fillId="0" borderId="3" xfId="1" applyFont="1" applyFill="1" applyBorder="1" applyAlignment="1">
      <alignment horizontal="center" vertical="center"/>
    </xf>
    <xf numFmtId="1" fontId="10" fillId="0" borderId="3" xfId="1" applyNumberFormat="1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29" fillId="0" borderId="3" xfId="1" applyFont="1" applyFill="1" applyBorder="1" applyAlignment="1">
      <alignment horizontal="left" vertical="center"/>
    </xf>
    <xf numFmtId="1" fontId="8" fillId="0" borderId="0" xfId="1" applyNumberFormat="1" applyFont="1" applyFill="1" applyBorder="1" applyAlignment="1">
      <alignment horizontal="left" vertical="center"/>
    </xf>
    <xf numFmtId="1" fontId="21" fillId="0" borderId="0" xfId="1" applyNumberFormat="1" applyFont="1" applyFill="1" applyBorder="1" applyAlignment="1">
      <alignment vertical="center"/>
    </xf>
    <xf numFmtId="1" fontId="19" fillId="0" borderId="0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wrapText="1"/>
    </xf>
    <xf numFmtId="1" fontId="7" fillId="0" borderId="0" xfId="1" applyNumberFormat="1" applyFont="1" applyFill="1" applyBorder="1" applyAlignment="1">
      <alignment horizontal="left" vertical="center" wrapText="1"/>
    </xf>
    <xf numFmtId="1" fontId="16" fillId="0" borderId="0" xfId="1" applyNumberFormat="1" applyFont="1" applyFill="1" applyBorder="1" applyAlignment="1">
      <alignment vertical="center" wrapText="1"/>
    </xf>
    <xf numFmtId="1" fontId="18" fillId="0" borderId="0" xfId="1" applyNumberFormat="1" applyFont="1" applyFill="1" applyBorder="1" applyAlignment="1">
      <alignment horizontal="center" vertical="center" wrapText="1"/>
    </xf>
    <xf numFmtId="1" fontId="19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1" fontId="29" fillId="0" borderId="3" xfId="0" applyNumberFormat="1" applyFont="1" applyFill="1" applyBorder="1" applyAlignment="1">
      <alignment horizontal="center" vertical="center" wrapText="1"/>
    </xf>
    <xf numFmtId="1" fontId="10" fillId="0" borderId="4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/>
    <xf numFmtId="1" fontId="9" fillId="0" borderId="3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16" fillId="0" borderId="3" xfId="1" applyNumberFormat="1" applyFont="1" applyFill="1" applyBorder="1" applyAlignment="1">
      <alignment horizontal="center" vertical="center" wrapText="1"/>
    </xf>
    <xf numFmtId="0" fontId="9" fillId="0" borderId="3" xfId="0" applyFont="1" applyFill="1" applyBorder="1"/>
    <xf numFmtId="1" fontId="9" fillId="0" borderId="3" xfId="0" applyNumberFormat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 vertical="center"/>
    </xf>
    <xf numFmtId="1" fontId="9" fillId="0" borderId="3" xfId="1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vertical="center"/>
    </xf>
    <xf numFmtId="1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1" fontId="10" fillId="0" borderId="4" xfId="1" applyNumberFormat="1" applyFont="1" applyFill="1" applyBorder="1" applyAlignment="1">
      <alignment horizontal="center" vertical="center"/>
    </xf>
    <xf numFmtId="0" fontId="30" fillId="0" borderId="0" xfId="1" applyFont="1" applyFill="1" applyAlignment="1">
      <alignment horizontal="center" vertical="center"/>
    </xf>
    <xf numFmtId="0" fontId="29" fillId="0" borderId="3" xfId="0" applyFont="1" applyFill="1" applyBorder="1"/>
    <xf numFmtId="164" fontId="7" fillId="2" borderId="3" xfId="4" applyFont="1" applyFill="1" applyBorder="1" applyAlignment="1">
      <alignment horizontal="center" vertical="center" textRotation="90" wrapText="1"/>
    </xf>
    <xf numFmtId="49" fontId="7" fillId="2" borderId="3" xfId="4" applyNumberFormat="1" applyFont="1" applyFill="1" applyBorder="1" applyAlignment="1">
      <alignment horizontal="center" vertical="center" textRotation="90" wrapText="1"/>
    </xf>
    <xf numFmtId="164" fontId="7" fillId="2" borderId="4" xfId="4" applyFont="1" applyFill="1" applyBorder="1" applyAlignment="1">
      <alignment horizontal="center" vertical="center" textRotation="90"/>
    </xf>
    <xf numFmtId="164" fontId="7" fillId="2" borderId="3" xfId="4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vertical="center"/>
    </xf>
    <xf numFmtId="1" fontId="29" fillId="0" borderId="3" xfId="0" applyNumberFormat="1" applyFont="1" applyBorder="1" applyAlignment="1">
      <alignment horizontal="center" vertical="center" wrapText="1"/>
    </xf>
    <xf numFmtId="0" fontId="9" fillId="0" borderId="3" xfId="1" applyFont="1" applyBorder="1"/>
    <xf numFmtId="1" fontId="7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/>
    </xf>
    <xf numFmtId="1" fontId="17" fillId="0" borderId="0" xfId="1" applyNumberFormat="1" applyFont="1" applyAlignment="1">
      <alignment horizontal="center" vertical="center" wrapText="1"/>
    </xf>
    <xf numFmtId="1" fontId="16" fillId="0" borderId="0" xfId="1" applyNumberFormat="1" applyFont="1" applyAlignment="1">
      <alignment vertical="center" wrapText="1"/>
    </xf>
    <xf numFmtId="1" fontId="18" fillId="0" borderId="0" xfId="1" applyNumberFormat="1" applyFont="1" applyAlignment="1">
      <alignment horizontal="center" vertical="center" wrapText="1"/>
    </xf>
    <xf numFmtId="1" fontId="19" fillId="0" borderId="0" xfId="1" applyNumberFormat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1" fontId="22" fillId="0" borderId="0" xfId="1" applyNumberFormat="1" applyFont="1" applyAlignment="1">
      <alignment horizontal="center"/>
    </xf>
    <xf numFmtId="1" fontId="23" fillId="0" borderId="0" xfId="1" applyNumberFormat="1" applyFont="1" applyAlignment="1">
      <alignment horizontal="center"/>
    </xf>
    <xf numFmtId="1" fontId="24" fillId="0" borderId="0" xfId="1" applyNumberFormat="1" applyFont="1" applyAlignment="1">
      <alignment horizontal="center"/>
    </xf>
    <xf numFmtId="9" fontId="25" fillId="0" borderId="0" xfId="1" applyNumberFormat="1" applyFont="1" applyAlignment="1">
      <alignment horizontal="center"/>
    </xf>
    <xf numFmtId="1" fontId="25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0" fontId="27" fillId="0" borderId="0" xfId="1" applyFont="1" applyAlignment="1">
      <alignment horizontal="right"/>
    </xf>
    <xf numFmtId="0" fontId="26" fillId="0" borderId="0" xfId="1" applyFont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 wrapText="1"/>
    </xf>
    <xf numFmtId="164" fontId="7" fillId="3" borderId="1" xfId="4" applyFont="1" applyFill="1" applyBorder="1" applyAlignment="1">
      <alignment horizontal="center" vertical="center" textRotation="90" wrapText="1"/>
    </xf>
    <xf numFmtId="164" fontId="7" fillId="3" borderId="1" xfId="4" applyFont="1" applyFill="1" applyBorder="1" applyAlignment="1">
      <alignment horizontal="center" vertical="center" textRotation="90"/>
    </xf>
    <xf numFmtId="49" fontId="7" fillId="3" borderId="1" xfId="4" applyNumberFormat="1" applyFont="1" applyFill="1" applyBorder="1" applyAlignment="1">
      <alignment horizontal="center" vertical="center" textRotation="90" wrapText="1"/>
    </xf>
    <xf numFmtId="0" fontId="29" fillId="0" borderId="3" xfId="0" applyFont="1" applyBorder="1"/>
    <xf numFmtId="0" fontId="29" fillId="0" borderId="3" xfId="0" applyFont="1" applyBorder="1" applyAlignment="1">
      <alignment wrapText="1"/>
    </xf>
    <xf numFmtId="0" fontId="11" fillId="3" borderId="3" xfId="1" applyFont="1" applyFill="1" applyBorder="1" applyAlignment="1">
      <alignment horizontal="right" vertical="center"/>
    </xf>
    <xf numFmtId="1" fontId="7" fillId="3" borderId="3" xfId="1" applyNumberFormat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1" fontId="14" fillId="3" borderId="3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1" fontId="14" fillId="3" borderId="1" xfId="1" applyNumberFormat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left" vertical="center"/>
    </xf>
    <xf numFmtId="1" fontId="7" fillId="3" borderId="13" xfId="1" applyNumberFormat="1" applyFont="1" applyFill="1" applyBorder="1" applyAlignment="1">
      <alignment horizontal="center" vertical="center"/>
    </xf>
    <xf numFmtId="1" fontId="7" fillId="3" borderId="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7" fillId="3" borderId="9" xfId="1" applyFont="1" applyFill="1" applyBorder="1" applyAlignment="1">
      <alignment vertical="center"/>
    </xf>
    <xf numFmtId="1" fontId="7" fillId="3" borderId="3" xfId="1" applyNumberFormat="1" applyFont="1" applyFill="1" applyBorder="1" applyAlignment="1">
      <alignment horizontal="center"/>
    </xf>
    <xf numFmtId="1" fontId="7" fillId="3" borderId="10" xfId="1" applyNumberFormat="1" applyFont="1" applyFill="1" applyBorder="1" applyAlignment="1">
      <alignment horizontal="center"/>
    </xf>
    <xf numFmtId="1" fontId="17" fillId="0" borderId="0" xfId="1" applyNumberFormat="1" applyFont="1" applyAlignment="1">
      <alignment horizontal="center" vertical="center"/>
    </xf>
    <xf numFmtId="1" fontId="7" fillId="3" borderId="3" xfId="1" applyNumberFormat="1" applyFont="1" applyFill="1" applyBorder="1" applyAlignment="1">
      <alignment horizontal="left" vertical="center"/>
    </xf>
    <xf numFmtId="1" fontId="21" fillId="0" borderId="0" xfId="1" applyNumberFormat="1" applyFont="1" applyAlignment="1">
      <alignment vertical="center"/>
    </xf>
    <xf numFmtId="1" fontId="19" fillId="0" borderId="0" xfId="1" applyNumberFormat="1" applyFont="1" applyAlignment="1">
      <alignment horizontal="center" vertical="center"/>
    </xf>
    <xf numFmtId="1" fontId="12" fillId="0" borderId="0" xfId="1" applyNumberFormat="1" applyFont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/>
    </xf>
    <xf numFmtId="165" fontId="7" fillId="3" borderId="7" xfId="1" applyNumberFormat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14" fillId="0" borderId="3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/>
    </xf>
    <xf numFmtId="1" fontId="6" fillId="0" borderId="2" xfId="1" applyNumberFormat="1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26" fillId="0" borderId="0" xfId="1" applyFont="1" applyAlignment="1">
      <alignment horizontal="center"/>
    </xf>
    <xf numFmtId="0" fontId="8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28" fillId="0" borderId="11" xfId="0" applyFont="1" applyBorder="1" applyAlignment="1">
      <alignment horizontal="center" wrapText="1"/>
    </xf>
  </cellXfs>
  <cellStyles count="5">
    <cellStyle name="Normalny" xfId="0" builtinId="0"/>
    <cellStyle name="Normalny 2" xfId="1" xr:uid="{00000000-0005-0000-0000-000001000000}"/>
    <cellStyle name="Normalny 6" xfId="2" xr:uid="{00000000-0005-0000-0000-000002000000}"/>
    <cellStyle name="Normalny_Arkusz1" xfId="3" xr:uid="{00000000-0005-0000-0000-000003000000}"/>
    <cellStyle name="Walutowy 2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zoomScale="120" zoomScaleNormal="120" workbookViewId="0">
      <selection activeCell="A2" sqref="A2:J2"/>
    </sheetView>
  </sheetViews>
  <sheetFormatPr defaultColWidth="13" defaultRowHeight="12.75" x14ac:dyDescent="0.2"/>
  <cols>
    <col min="1" max="1" width="46" style="1" customWidth="1"/>
    <col min="2" max="2" width="6.28515625" style="2" customWidth="1"/>
    <col min="3" max="7" width="6.28515625" style="3" customWidth="1"/>
    <col min="8" max="8" width="4.85546875" style="3" customWidth="1"/>
    <col min="9" max="9" width="6.28515625" style="3" customWidth="1"/>
    <col min="10" max="10" width="5.85546875" style="4" customWidth="1"/>
    <col min="11" max="16384" width="13" style="5"/>
  </cols>
  <sheetData>
    <row r="1" spans="1:10" x14ac:dyDescent="0.2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48" customHeight="1" x14ac:dyDescent="0.2">
      <c r="A2" s="210" t="s">
        <v>116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2" customFormat="1" ht="98.25" customHeight="1" x14ac:dyDescent="0.25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8" t="s">
        <v>8</v>
      </c>
      <c r="I3" s="10" t="s">
        <v>9</v>
      </c>
      <c r="J3" s="11" t="s">
        <v>10</v>
      </c>
    </row>
    <row r="4" spans="1:10" s="12" customFormat="1" ht="12.75" customHeight="1" x14ac:dyDescent="0.25">
      <c r="A4" s="211" t="s">
        <v>11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10" s="22" customFormat="1" ht="12" customHeight="1" x14ac:dyDescent="0.25">
      <c r="A5" s="103" t="s">
        <v>12</v>
      </c>
      <c r="B5" s="106">
        <v>0</v>
      </c>
      <c r="C5" s="127" t="s">
        <v>13</v>
      </c>
      <c r="D5" s="104">
        <f>SUM(E5:H5)</f>
        <v>30</v>
      </c>
      <c r="E5" s="128"/>
      <c r="F5" s="18">
        <v>30</v>
      </c>
      <c r="G5" s="18"/>
      <c r="H5" s="19"/>
      <c r="I5" s="20">
        <f t="shared" ref="I5:I14" si="0">ROUNDUP(E5/15,0)</f>
        <v>0</v>
      </c>
      <c r="J5" s="21">
        <f t="shared" ref="J5:J14" si="1">ROUNDUP((F5+G5+H5)/15,0)</f>
        <v>2</v>
      </c>
    </row>
    <row r="6" spans="1:10" s="22" customFormat="1" ht="12" customHeight="1" x14ac:dyDescent="0.25">
      <c r="A6" s="103" t="s">
        <v>14</v>
      </c>
      <c r="B6" s="106">
        <v>4</v>
      </c>
      <c r="C6" s="129" t="s">
        <v>13</v>
      </c>
      <c r="D6" s="104">
        <f t="shared" ref="D6:D14" si="2">SUM(E6:H6)</f>
        <v>45</v>
      </c>
      <c r="E6" s="128">
        <v>15</v>
      </c>
      <c r="F6" s="18">
        <v>10</v>
      </c>
      <c r="G6" s="18">
        <v>20</v>
      </c>
      <c r="H6" s="19"/>
      <c r="I6" s="20">
        <f t="shared" si="0"/>
        <v>1</v>
      </c>
      <c r="J6" s="21">
        <f t="shared" si="1"/>
        <v>2</v>
      </c>
    </row>
    <row r="7" spans="1:10" s="22" customFormat="1" ht="12" customHeight="1" x14ac:dyDescent="0.25">
      <c r="A7" s="103" t="s">
        <v>15</v>
      </c>
      <c r="B7" s="106">
        <v>4</v>
      </c>
      <c r="C7" s="129" t="s">
        <v>13</v>
      </c>
      <c r="D7" s="104">
        <f t="shared" si="2"/>
        <v>45</v>
      </c>
      <c r="E7" s="128">
        <v>15</v>
      </c>
      <c r="F7" s="18">
        <v>10</v>
      </c>
      <c r="G7" s="18">
        <v>20</v>
      </c>
      <c r="H7" s="19"/>
      <c r="I7" s="20">
        <f t="shared" si="0"/>
        <v>1</v>
      </c>
      <c r="J7" s="21">
        <f t="shared" si="1"/>
        <v>2</v>
      </c>
    </row>
    <row r="8" spans="1:10" s="22" customFormat="1" ht="12" customHeight="1" x14ac:dyDescent="0.25">
      <c r="A8" s="103" t="s">
        <v>17</v>
      </c>
      <c r="B8" s="106">
        <v>4</v>
      </c>
      <c r="C8" s="129" t="s">
        <v>16</v>
      </c>
      <c r="D8" s="104">
        <f t="shared" si="2"/>
        <v>45</v>
      </c>
      <c r="E8" s="104">
        <v>15</v>
      </c>
      <c r="F8" s="16">
        <v>10</v>
      </c>
      <c r="G8" s="18">
        <v>20</v>
      </c>
      <c r="H8" s="16"/>
      <c r="I8" s="20">
        <f t="shared" si="0"/>
        <v>1</v>
      </c>
      <c r="J8" s="21">
        <f t="shared" si="1"/>
        <v>2</v>
      </c>
    </row>
    <row r="9" spans="1:10" s="22" customFormat="1" ht="12" customHeight="1" x14ac:dyDescent="0.25">
      <c r="A9" s="103" t="s">
        <v>18</v>
      </c>
      <c r="B9" s="106">
        <v>5</v>
      </c>
      <c r="C9" s="129" t="s">
        <v>16</v>
      </c>
      <c r="D9" s="104">
        <v>45</v>
      </c>
      <c r="E9" s="128">
        <v>15</v>
      </c>
      <c r="F9" s="18">
        <v>10</v>
      </c>
      <c r="G9" s="18">
        <v>20</v>
      </c>
      <c r="H9" s="19"/>
      <c r="I9" s="20">
        <f t="shared" si="0"/>
        <v>1</v>
      </c>
      <c r="J9" s="21">
        <f t="shared" si="1"/>
        <v>2</v>
      </c>
    </row>
    <row r="10" spans="1:10" s="22" customFormat="1" ht="12" customHeight="1" x14ac:dyDescent="0.25">
      <c r="A10" s="130" t="s">
        <v>83</v>
      </c>
      <c r="B10" s="106">
        <v>2</v>
      </c>
      <c r="C10" s="129" t="s">
        <v>13</v>
      </c>
      <c r="D10" s="104">
        <f t="shared" si="2"/>
        <v>30</v>
      </c>
      <c r="E10" s="128"/>
      <c r="F10" s="18"/>
      <c r="G10" s="105">
        <v>30</v>
      </c>
      <c r="H10" s="19"/>
      <c r="I10" s="20">
        <f t="shared" si="0"/>
        <v>0</v>
      </c>
      <c r="J10" s="21">
        <f t="shared" si="1"/>
        <v>2</v>
      </c>
    </row>
    <row r="11" spans="1:10" s="24" customFormat="1" ht="12" customHeight="1" x14ac:dyDescent="0.25">
      <c r="A11" s="103" t="s">
        <v>19</v>
      </c>
      <c r="B11" s="106">
        <v>5</v>
      </c>
      <c r="C11" s="129" t="s">
        <v>16</v>
      </c>
      <c r="D11" s="104">
        <v>45</v>
      </c>
      <c r="E11" s="128">
        <v>30</v>
      </c>
      <c r="F11" s="18">
        <v>15</v>
      </c>
      <c r="G11" s="18"/>
      <c r="H11" s="19"/>
      <c r="I11" s="20">
        <f t="shared" si="0"/>
        <v>2</v>
      </c>
      <c r="J11" s="21">
        <f t="shared" si="1"/>
        <v>1</v>
      </c>
    </row>
    <row r="12" spans="1:10" s="24" customFormat="1" ht="12" customHeight="1" x14ac:dyDescent="0.25">
      <c r="A12" s="103" t="s">
        <v>32</v>
      </c>
      <c r="B12" s="131">
        <v>2</v>
      </c>
      <c r="C12" s="129" t="s">
        <v>13</v>
      </c>
      <c r="D12" s="104">
        <v>30</v>
      </c>
      <c r="E12" s="104">
        <v>15</v>
      </c>
      <c r="F12" s="16">
        <v>5</v>
      </c>
      <c r="G12" s="18">
        <v>10</v>
      </c>
      <c r="H12" s="16"/>
      <c r="I12" s="20">
        <f>ROUNDUP(E12/15,0)</f>
        <v>1</v>
      </c>
      <c r="J12" s="21">
        <f>ROUNDUP((F12+G12+H12)/15,0)</f>
        <v>1</v>
      </c>
    </row>
    <row r="13" spans="1:10" s="24" customFormat="1" ht="12" customHeight="1" x14ac:dyDescent="0.25">
      <c r="A13" s="103" t="s">
        <v>22</v>
      </c>
      <c r="B13" s="106">
        <v>0</v>
      </c>
      <c r="C13" s="127" t="s">
        <v>13</v>
      </c>
      <c r="D13" s="104">
        <f>SUM(E13:H13)</f>
        <v>5</v>
      </c>
      <c r="E13" s="128">
        <v>5</v>
      </c>
      <c r="F13" s="17"/>
      <c r="G13" s="17"/>
      <c r="H13" s="27"/>
      <c r="I13" s="20">
        <f>ROUNDUP(E13/15,0)</f>
        <v>1</v>
      </c>
      <c r="J13" s="21">
        <f>ROUNDUP((F13+G13+H13)/15,0)</f>
        <v>0</v>
      </c>
    </row>
    <row r="14" spans="1:10" s="22" customFormat="1" ht="12" customHeight="1" x14ac:dyDescent="0.25">
      <c r="A14" s="13" t="s">
        <v>20</v>
      </c>
      <c r="B14" s="14">
        <v>2</v>
      </c>
      <c r="C14" s="23" t="s">
        <v>13</v>
      </c>
      <c r="D14" s="16">
        <f t="shared" si="2"/>
        <v>30</v>
      </c>
      <c r="E14" s="17">
        <v>30</v>
      </c>
      <c r="F14" s="18"/>
      <c r="G14" s="18"/>
      <c r="H14" s="19"/>
      <c r="I14" s="20">
        <f t="shared" si="0"/>
        <v>2</v>
      </c>
      <c r="J14" s="21">
        <f t="shared" si="1"/>
        <v>0</v>
      </c>
    </row>
    <row r="15" spans="1:10" s="24" customFormat="1" ht="12" customHeight="1" x14ac:dyDescent="0.25">
      <c r="A15" s="28" t="s">
        <v>23</v>
      </c>
      <c r="B15" s="7">
        <f>SUM(B5:B14)</f>
        <v>28</v>
      </c>
      <c r="C15" s="29">
        <f>COUNTIF(C5:C14,"e")</f>
        <v>3</v>
      </c>
      <c r="D15" s="30">
        <f>SUM(D5:D14)</f>
        <v>350</v>
      </c>
      <c r="E15" s="30">
        <f>SUM(E5:E14)</f>
        <v>140</v>
      </c>
      <c r="F15" s="30">
        <f t="shared" ref="F15:J15" si="3">SUM(F5:F14)</f>
        <v>90</v>
      </c>
      <c r="G15" s="30">
        <f>SUM(G5:G14)</f>
        <v>120</v>
      </c>
      <c r="H15" s="30">
        <f t="shared" si="3"/>
        <v>0</v>
      </c>
      <c r="I15" s="31">
        <f>SUM(I5:I14)</f>
        <v>10</v>
      </c>
      <c r="J15" s="32">
        <f t="shared" si="3"/>
        <v>14</v>
      </c>
    </row>
    <row r="16" spans="1:10" s="24" customFormat="1" ht="12" customHeight="1" x14ac:dyDescent="0.25">
      <c r="A16" s="206" t="s">
        <v>24</v>
      </c>
      <c r="B16" s="206"/>
      <c r="C16" s="206"/>
      <c r="D16" s="206"/>
      <c r="E16" s="206"/>
      <c r="F16" s="206"/>
      <c r="G16" s="206"/>
      <c r="H16" s="206"/>
      <c r="I16" s="206"/>
      <c r="J16" s="206"/>
    </row>
    <row r="17" spans="1:10" s="24" customFormat="1" ht="12" customHeight="1" x14ac:dyDescent="0.25">
      <c r="A17" s="103" t="s">
        <v>25</v>
      </c>
      <c r="B17" s="106">
        <v>2</v>
      </c>
      <c r="C17" s="129" t="s">
        <v>13</v>
      </c>
      <c r="D17" s="104">
        <f t="shared" ref="D17:D23" si="4">SUM(E17:H17)</f>
        <v>30</v>
      </c>
      <c r="E17" s="104"/>
      <c r="F17" s="16"/>
      <c r="G17" s="33">
        <v>30</v>
      </c>
      <c r="H17" s="16"/>
      <c r="I17" s="20">
        <f t="shared" ref="I17:I23" si="5">ROUNDUP(E17/15,0)</f>
        <v>0</v>
      </c>
      <c r="J17" s="21">
        <f t="shared" ref="J17:J23" si="6">ROUNDUP((F17+G17+H17)/15,0)</f>
        <v>2</v>
      </c>
    </row>
    <row r="18" spans="1:10" s="24" customFormat="1" ht="12" customHeight="1" x14ac:dyDescent="0.25">
      <c r="A18" s="103" t="s">
        <v>26</v>
      </c>
      <c r="B18" s="106">
        <v>0</v>
      </c>
      <c r="C18" s="129" t="s">
        <v>13</v>
      </c>
      <c r="D18" s="104">
        <f t="shared" si="4"/>
        <v>30</v>
      </c>
      <c r="E18" s="128"/>
      <c r="F18" s="18">
        <v>30</v>
      </c>
      <c r="G18" s="18"/>
      <c r="H18" s="16"/>
      <c r="I18" s="20">
        <f t="shared" si="5"/>
        <v>0</v>
      </c>
      <c r="J18" s="21">
        <f t="shared" si="6"/>
        <v>2</v>
      </c>
    </row>
    <row r="19" spans="1:10" s="34" customFormat="1" ht="12" customHeight="1" x14ac:dyDescent="0.25">
      <c r="A19" s="103" t="s">
        <v>27</v>
      </c>
      <c r="B19" s="106">
        <v>6</v>
      </c>
      <c r="C19" s="129" t="s">
        <v>16</v>
      </c>
      <c r="D19" s="104">
        <f t="shared" si="4"/>
        <v>75</v>
      </c>
      <c r="E19" s="128">
        <v>30</v>
      </c>
      <c r="F19" s="18">
        <v>45</v>
      </c>
      <c r="G19" s="18"/>
      <c r="H19" s="16"/>
      <c r="I19" s="20">
        <f t="shared" si="5"/>
        <v>2</v>
      </c>
      <c r="J19" s="21">
        <f t="shared" si="6"/>
        <v>3</v>
      </c>
    </row>
    <row r="20" spans="1:10" s="34" customFormat="1" ht="12" customHeight="1" x14ac:dyDescent="0.25">
      <c r="A20" s="103" t="s">
        <v>21</v>
      </c>
      <c r="B20" s="106">
        <v>5</v>
      </c>
      <c r="C20" s="129" t="s">
        <v>16</v>
      </c>
      <c r="D20" s="104">
        <f>SUM(E20:H20)</f>
        <v>45</v>
      </c>
      <c r="E20" s="128">
        <v>15</v>
      </c>
      <c r="F20" s="25">
        <v>10</v>
      </c>
      <c r="G20" s="25">
        <v>20</v>
      </c>
      <c r="H20" s="16"/>
      <c r="I20" s="20">
        <f>ROUNDUP(E20/15,0)</f>
        <v>1</v>
      </c>
      <c r="J20" s="21">
        <f>ROUNDUP((F20+G20+H20)/15,0)</f>
        <v>2</v>
      </c>
    </row>
    <row r="21" spans="1:10" s="22" customFormat="1" ht="12" customHeight="1" x14ac:dyDescent="0.25">
      <c r="A21" s="103" t="s">
        <v>29</v>
      </c>
      <c r="B21" s="106">
        <v>5</v>
      </c>
      <c r="C21" s="127" t="s">
        <v>16</v>
      </c>
      <c r="D21" s="104">
        <f t="shared" si="4"/>
        <v>45</v>
      </c>
      <c r="E21" s="128">
        <v>15</v>
      </c>
      <c r="F21" s="18">
        <v>10</v>
      </c>
      <c r="G21" s="18">
        <v>20</v>
      </c>
      <c r="H21" s="16"/>
      <c r="I21" s="20">
        <f t="shared" si="5"/>
        <v>1</v>
      </c>
      <c r="J21" s="21">
        <f t="shared" si="6"/>
        <v>2</v>
      </c>
    </row>
    <row r="22" spans="1:10" s="26" customFormat="1" ht="12" customHeight="1" x14ac:dyDescent="0.25">
      <c r="A22" s="103" t="s">
        <v>30</v>
      </c>
      <c r="B22" s="106">
        <v>4</v>
      </c>
      <c r="C22" s="129" t="s">
        <v>13</v>
      </c>
      <c r="D22" s="104">
        <f t="shared" si="4"/>
        <v>45</v>
      </c>
      <c r="E22" s="104">
        <v>15</v>
      </c>
      <c r="F22" s="16">
        <v>10</v>
      </c>
      <c r="G22" s="18">
        <v>20</v>
      </c>
      <c r="H22" s="16"/>
      <c r="I22" s="20">
        <f t="shared" si="5"/>
        <v>1</v>
      </c>
      <c r="J22" s="21">
        <f t="shared" si="6"/>
        <v>2</v>
      </c>
    </row>
    <row r="23" spans="1:10" s="26" customFormat="1" ht="12" customHeight="1" x14ac:dyDescent="0.25">
      <c r="A23" s="103" t="s">
        <v>31</v>
      </c>
      <c r="B23" s="106">
        <v>5</v>
      </c>
      <c r="C23" s="129" t="s">
        <v>16</v>
      </c>
      <c r="D23" s="104">
        <f t="shared" si="4"/>
        <v>45</v>
      </c>
      <c r="E23" s="104">
        <v>15</v>
      </c>
      <c r="F23" s="16">
        <v>10</v>
      </c>
      <c r="G23" s="18">
        <v>20</v>
      </c>
      <c r="H23" s="16"/>
      <c r="I23" s="20">
        <f t="shared" si="5"/>
        <v>1</v>
      </c>
      <c r="J23" s="21">
        <f t="shared" si="6"/>
        <v>2</v>
      </c>
    </row>
    <row r="24" spans="1:10" s="26" customFormat="1" ht="12" customHeight="1" x14ac:dyDescent="0.25">
      <c r="A24" s="103" t="s">
        <v>51</v>
      </c>
      <c r="B24" s="106">
        <v>2</v>
      </c>
      <c r="C24" s="127" t="s">
        <v>13</v>
      </c>
      <c r="D24" s="104">
        <f>SUM(E24:H24)</f>
        <v>30</v>
      </c>
      <c r="E24" s="128">
        <v>15</v>
      </c>
      <c r="F24" s="18">
        <v>5</v>
      </c>
      <c r="G24" s="18">
        <v>10</v>
      </c>
      <c r="H24" s="21"/>
      <c r="I24" s="20">
        <f>ROUNDUP(E24/15,0)</f>
        <v>1</v>
      </c>
      <c r="J24" s="21">
        <f>ROUNDUP((F24+G24+H24)/15,0)</f>
        <v>1</v>
      </c>
    </row>
    <row r="25" spans="1:10" s="26" customFormat="1" ht="12" customHeight="1" x14ac:dyDescent="0.25">
      <c r="A25" s="13" t="s">
        <v>28</v>
      </c>
      <c r="B25" s="14">
        <v>2</v>
      </c>
      <c r="C25" s="15" t="s">
        <v>13</v>
      </c>
      <c r="D25" s="16">
        <f>SUM(E25:H25)</f>
        <v>30</v>
      </c>
      <c r="E25" s="17">
        <v>30</v>
      </c>
      <c r="F25" s="18"/>
      <c r="G25" s="18"/>
      <c r="H25" s="16"/>
      <c r="I25" s="20">
        <f>ROUNDUP(E25/15,0)</f>
        <v>2</v>
      </c>
      <c r="J25" s="21">
        <f>ROUNDUP((F25+G25+H25)/15,0)</f>
        <v>0</v>
      </c>
    </row>
    <row r="26" spans="1:10" s="22" customFormat="1" ht="12" customHeight="1" x14ac:dyDescent="0.25">
      <c r="A26" s="28" t="s">
        <v>23</v>
      </c>
      <c r="B26" s="7">
        <f>SUM(B17:B25)</f>
        <v>31</v>
      </c>
      <c r="C26" s="7">
        <f>COUNTIF(C17:C25,"e")</f>
        <v>4</v>
      </c>
      <c r="D26" s="7">
        <f>SUM(D17:D25)</f>
        <v>375</v>
      </c>
      <c r="E26" s="7">
        <f>SUM(E17:E25)</f>
        <v>135</v>
      </c>
      <c r="F26" s="7">
        <f t="shared" ref="F26:J26" si="7">SUM(F17:F25)</f>
        <v>120</v>
      </c>
      <c r="G26" s="7">
        <f t="shared" si="7"/>
        <v>120</v>
      </c>
      <c r="H26" s="7">
        <f t="shared" si="7"/>
        <v>0</v>
      </c>
      <c r="I26" s="7">
        <f>SUM(I17:I25)</f>
        <v>9</v>
      </c>
      <c r="J26" s="7">
        <f t="shared" si="7"/>
        <v>16</v>
      </c>
    </row>
    <row r="27" spans="1:10" s="22" customFormat="1" ht="12" customHeight="1" x14ac:dyDescent="0.25">
      <c r="A27" s="206" t="s">
        <v>34</v>
      </c>
      <c r="B27" s="206"/>
      <c r="C27" s="206"/>
      <c r="D27" s="206"/>
      <c r="E27" s="206"/>
      <c r="F27" s="206"/>
      <c r="G27" s="206"/>
      <c r="H27" s="206"/>
      <c r="I27" s="206"/>
      <c r="J27" s="206"/>
    </row>
    <row r="28" spans="1:10" s="22" customFormat="1" ht="12" customHeight="1" x14ac:dyDescent="0.25">
      <c r="A28" s="103" t="s">
        <v>35</v>
      </c>
      <c r="B28" s="106">
        <v>2</v>
      </c>
      <c r="C28" s="127" t="s">
        <v>13</v>
      </c>
      <c r="D28" s="104">
        <f t="shared" ref="D28:D35" si="8">SUM(E28:H28)</f>
        <v>30</v>
      </c>
      <c r="E28" s="104"/>
      <c r="F28" s="104"/>
      <c r="G28" s="129">
        <v>30</v>
      </c>
      <c r="H28" s="104"/>
      <c r="I28" s="132">
        <f t="shared" ref="I28:I36" si="9">ROUNDUP(E28/15,0)</f>
        <v>0</v>
      </c>
      <c r="J28" s="21">
        <f t="shared" ref="J28:J36" si="10">ROUNDUP((F28+G28+H28)/15,0)</f>
        <v>2</v>
      </c>
    </row>
    <row r="29" spans="1:10" s="22" customFormat="1" ht="12" customHeight="1" x14ac:dyDescent="0.25">
      <c r="A29" s="133" t="s">
        <v>36</v>
      </c>
      <c r="B29" s="106">
        <v>3</v>
      </c>
      <c r="C29" s="127" t="s">
        <v>16</v>
      </c>
      <c r="D29" s="104">
        <f>SUM(E29:H29)</f>
        <v>30</v>
      </c>
      <c r="E29" s="104">
        <v>30</v>
      </c>
      <c r="F29" s="104"/>
      <c r="G29" s="129"/>
      <c r="H29" s="104"/>
      <c r="I29" s="132">
        <f>ROUNDUP(E29/15,0)</f>
        <v>2</v>
      </c>
      <c r="J29" s="21">
        <f>ROUNDUP((F29+G29+H29)/15,0)</f>
        <v>0</v>
      </c>
    </row>
    <row r="30" spans="1:10" s="102" customFormat="1" ht="26.25" customHeight="1" x14ac:dyDescent="0.25">
      <c r="A30" s="103" t="s">
        <v>37</v>
      </c>
      <c r="B30" s="106">
        <v>3</v>
      </c>
      <c r="C30" s="127" t="s">
        <v>13</v>
      </c>
      <c r="D30" s="104">
        <f t="shared" si="8"/>
        <v>45</v>
      </c>
      <c r="E30" s="134">
        <v>15</v>
      </c>
      <c r="F30" s="134">
        <v>10</v>
      </c>
      <c r="G30" s="127">
        <v>20</v>
      </c>
      <c r="H30" s="134"/>
      <c r="I30" s="132">
        <f t="shared" si="9"/>
        <v>1</v>
      </c>
      <c r="J30" s="134">
        <f t="shared" si="10"/>
        <v>2</v>
      </c>
    </row>
    <row r="31" spans="1:10" s="22" customFormat="1" ht="12" customHeight="1" x14ac:dyDescent="0.25">
      <c r="A31" s="103" t="s">
        <v>38</v>
      </c>
      <c r="B31" s="106">
        <v>4</v>
      </c>
      <c r="C31" s="129" t="s">
        <v>13</v>
      </c>
      <c r="D31" s="104">
        <f t="shared" si="8"/>
        <v>45</v>
      </c>
      <c r="E31" s="104">
        <v>15</v>
      </c>
      <c r="F31" s="104">
        <v>10</v>
      </c>
      <c r="G31" s="129">
        <v>20</v>
      </c>
      <c r="H31" s="104"/>
      <c r="I31" s="132">
        <f t="shared" si="9"/>
        <v>1</v>
      </c>
      <c r="J31" s="21">
        <f t="shared" si="10"/>
        <v>2</v>
      </c>
    </row>
    <row r="32" spans="1:10" s="22" customFormat="1" ht="12" customHeight="1" x14ac:dyDescent="0.25">
      <c r="A32" s="103" t="s">
        <v>87</v>
      </c>
      <c r="B32" s="106">
        <v>4</v>
      </c>
      <c r="C32" s="129" t="s">
        <v>13</v>
      </c>
      <c r="D32" s="104">
        <f t="shared" si="8"/>
        <v>45</v>
      </c>
      <c r="E32" s="128">
        <v>15</v>
      </c>
      <c r="F32" s="105">
        <v>5</v>
      </c>
      <c r="G32" s="105">
        <v>20</v>
      </c>
      <c r="H32" s="104">
        <v>5</v>
      </c>
      <c r="I32" s="132">
        <f t="shared" si="9"/>
        <v>1</v>
      </c>
      <c r="J32" s="21">
        <f t="shared" si="10"/>
        <v>2</v>
      </c>
    </row>
    <row r="33" spans="1:10" s="22" customFormat="1" ht="12" customHeight="1" x14ac:dyDescent="0.25">
      <c r="A33" s="103" t="s">
        <v>39</v>
      </c>
      <c r="B33" s="106">
        <v>4</v>
      </c>
      <c r="C33" s="127" t="s">
        <v>13</v>
      </c>
      <c r="D33" s="104">
        <f t="shared" si="8"/>
        <v>45</v>
      </c>
      <c r="E33" s="134">
        <v>15</v>
      </c>
      <c r="F33" s="134">
        <v>10</v>
      </c>
      <c r="G33" s="127">
        <v>20</v>
      </c>
      <c r="H33" s="134"/>
      <c r="I33" s="132">
        <f t="shared" si="9"/>
        <v>1</v>
      </c>
      <c r="J33" s="21">
        <f t="shared" si="10"/>
        <v>2</v>
      </c>
    </row>
    <row r="34" spans="1:10" s="22" customFormat="1" ht="12" customHeight="1" x14ac:dyDescent="0.25">
      <c r="A34" s="103" t="s">
        <v>40</v>
      </c>
      <c r="B34" s="106">
        <v>3</v>
      </c>
      <c r="C34" s="127" t="s">
        <v>16</v>
      </c>
      <c r="D34" s="104">
        <f t="shared" si="8"/>
        <v>30</v>
      </c>
      <c r="E34" s="127">
        <v>15</v>
      </c>
      <c r="F34" s="127">
        <v>5</v>
      </c>
      <c r="G34" s="127">
        <v>10</v>
      </c>
      <c r="H34" s="135"/>
      <c r="I34" s="132">
        <f t="shared" si="9"/>
        <v>1</v>
      </c>
      <c r="J34" s="21">
        <f t="shared" si="10"/>
        <v>1</v>
      </c>
    </row>
    <row r="35" spans="1:10" s="22" customFormat="1" ht="12" customHeight="1" x14ac:dyDescent="0.25">
      <c r="A35" s="103" t="s">
        <v>41</v>
      </c>
      <c r="B35" s="106">
        <v>2</v>
      </c>
      <c r="C35" s="127" t="s">
        <v>13</v>
      </c>
      <c r="D35" s="104">
        <f t="shared" si="8"/>
        <v>30</v>
      </c>
      <c r="E35" s="127">
        <v>15</v>
      </c>
      <c r="F35" s="127">
        <v>5</v>
      </c>
      <c r="G35" s="127">
        <v>10</v>
      </c>
      <c r="H35" s="135"/>
      <c r="I35" s="132">
        <f t="shared" si="9"/>
        <v>1</v>
      </c>
      <c r="J35" s="21">
        <f t="shared" si="10"/>
        <v>1</v>
      </c>
    </row>
    <row r="36" spans="1:10" s="22" customFormat="1" ht="12" customHeight="1" x14ac:dyDescent="0.25">
      <c r="A36" s="103" t="s">
        <v>42</v>
      </c>
      <c r="B36" s="106">
        <v>2</v>
      </c>
      <c r="C36" s="129" t="s">
        <v>13</v>
      </c>
      <c r="D36" s="104">
        <v>30</v>
      </c>
      <c r="E36" s="104">
        <v>15</v>
      </c>
      <c r="F36" s="104">
        <v>5</v>
      </c>
      <c r="G36" s="104">
        <v>10</v>
      </c>
      <c r="H36" s="104"/>
      <c r="I36" s="132">
        <f t="shared" si="9"/>
        <v>1</v>
      </c>
      <c r="J36" s="21">
        <f t="shared" si="10"/>
        <v>1</v>
      </c>
    </row>
    <row r="37" spans="1:10" s="22" customFormat="1" ht="12" customHeight="1" x14ac:dyDescent="0.25">
      <c r="A37" s="103" t="s">
        <v>43</v>
      </c>
      <c r="B37" s="106">
        <v>4</v>
      </c>
      <c r="C37" s="129" t="s">
        <v>13</v>
      </c>
      <c r="D37" s="104">
        <f>SUM(E37:H37)</f>
        <v>45</v>
      </c>
      <c r="E37" s="104">
        <v>15</v>
      </c>
      <c r="F37" s="104">
        <v>10</v>
      </c>
      <c r="G37" s="104">
        <v>20</v>
      </c>
      <c r="H37" s="104"/>
      <c r="I37" s="132">
        <f>ROUNDUP(E37/15,0)</f>
        <v>1</v>
      </c>
      <c r="J37" s="21">
        <f>ROUNDUP((F37+G37+H37)/15,0)</f>
        <v>2</v>
      </c>
    </row>
    <row r="38" spans="1:10" s="22" customFormat="1" ht="12" customHeight="1" x14ac:dyDescent="0.25">
      <c r="A38" s="103" t="s">
        <v>33</v>
      </c>
      <c r="B38" s="106">
        <v>1</v>
      </c>
      <c r="C38" s="129" t="s">
        <v>13</v>
      </c>
      <c r="D38" s="104">
        <f>SUM(E38:H38)</f>
        <v>15</v>
      </c>
      <c r="E38" s="134">
        <v>15</v>
      </c>
      <c r="F38" s="104"/>
      <c r="G38" s="129"/>
      <c r="H38" s="136"/>
      <c r="I38" s="132">
        <f>ROUNDUP(E38/15,0)</f>
        <v>1</v>
      </c>
      <c r="J38" s="21">
        <f>ROUNDUP((F38+G38+H38)/15,0)</f>
        <v>0</v>
      </c>
    </row>
    <row r="39" spans="1:10" s="22" customFormat="1" ht="12" customHeight="1" x14ac:dyDescent="0.25">
      <c r="A39" s="28" t="s">
        <v>23</v>
      </c>
      <c r="B39" s="7">
        <f>SUM(B28:B38)</f>
        <v>32</v>
      </c>
      <c r="C39" s="29">
        <f>COUNTIF(C28:C38,"e")</f>
        <v>2</v>
      </c>
      <c r="D39" s="30">
        <f>SUM(D28:D38)</f>
        <v>390</v>
      </c>
      <c r="E39" s="30">
        <f>SUM(E28:E38)</f>
        <v>165</v>
      </c>
      <c r="F39" s="30">
        <f>SUM(F28:F38)</f>
        <v>60</v>
      </c>
      <c r="G39" s="30">
        <f>SUM(G28:G38)</f>
        <v>160</v>
      </c>
      <c r="H39" s="30">
        <f t="shared" ref="H39:J39" si="11">SUM(H28:H37)</f>
        <v>5</v>
      </c>
      <c r="I39" s="31">
        <f t="shared" si="11"/>
        <v>10</v>
      </c>
      <c r="J39" s="30">
        <f t="shared" si="11"/>
        <v>15</v>
      </c>
    </row>
    <row r="40" spans="1:10" s="22" customFormat="1" ht="12" customHeight="1" x14ac:dyDescent="0.25">
      <c r="A40" s="206" t="s">
        <v>44</v>
      </c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 s="22" customFormat="1" ht="12" customHeight="1" x14ac:dyDescent="0.25">
      <c r="A41" s="103" t="s">
        <v>45</v>
      </c>
      <c r="B41" s="106">
        <v>4</v>
      </c>
      <c r="C41" s="127" t="s">
        <v>16</v>
      </c>
      <c r="D41" s="109">
        <f t="shared" ref="D41:D48" si="12">SUM(E41:H41)</f>
        <v>45</v>
      </c>
      <c r="E41" s="104"/>
      <c r="F41" s="104"/>
      <c r="G41" s="129">
        <v>45</v>
      </c>
      <c r="H41" s="104"/>
      <c r="I41" s="132">
        <f t="shared" ref="I41" si="13">ROUNDUP(E41/15,0)</f>
        <v>0</v>
      </c>
      <c r="J41" s="134">
        <f>ROUNDUP((F41+G41+H41)/15,0)</f>
        <v>3</v>
      </c>
    </row>
    <row r="42" spans="1:10" s="42" customFormat="1" ht="12" customHeight="1" x14ac:dyDescent="0.2">
      <c r="A42" s="137" t="s">
        <v>46</v>
      </c>
      <c r="B42" s="138">
        <v>2</v>
      </c>
      <c r="C42" s="139" t="s">
        <v>13</v>
      </c>
      <c r="D42" s="109">
        <f t="shared" si="12"/>
        <v>30</v>
      </c>
      <c r="E42" s="140"/>
      <c r="F42" s="109">
        <v>10</v>
      </c>
      <c r="G42" s="107">
        <v>20</v>
      </c>
      <c r="H42" s="109"/>
      <c r="I42" s="132">
        <f t="shared" ref="I42" si="14">ROUNDUP(E42/15,0)</f>
        <v>0</v>
      </c>
      <c r="J42" s="134">
        <f t="shared" ref="J42" si="15">ROUNDUP((F42+G42+H42)/15,0)</f>
        <v>2</v>
      </c>
    </row>
    <row r="43" spans="1:10" s="22" customFormat="1" ht="12" customHeight="1" x14ac:dyDescent="0.25">
      <c r="A43" s="103" t="s">
        <v>47</v>
      </c>
      <c r="B43" s="106">
        <v>5</v>
      </c>
      <c r="C43" s="129" t="s">
        <v>16</v>
      </c>
      <c r="D43" s="104">
        <f>SUM(E43:H43)</f>
        <v>60</v>
      </c>
      <c r="E43" s="104">
        <v>30</v>
      </c>
      <c r="F43" s="104">
        <v>10</v>
      </c>
      <c r="G43" s="129">
        <v>15</v>
      </c>
      <c r="H43" s="109">
        <v>5</v>
      </c>
      <c r="I43" s="132">
        <f t="shared" ref="I43:I48" si="16">ROUNDUP(E43/15,0)</f>
        <v>2</v>
      </c>
      <c r="J43" s="134">
        <f t="shared" ref="J43:J48" si="17">ROUNDUP((F43+G43+H43)/15,0)</f>
        <v>2</v>
      </c>
    </row>
    <row r="44" spans="1:10" s="22" customFormat="1" ht="12" customHeight="1" x14ac:dyDescent="0.25">
      <c r="A44" s="103" t="s">
        <v>48</v>
      </c>
      <c r="B44" s="106">
        <v>2</v>
      </c>
      <c r="C44" s="129" t="s">
        <v>13</v>
      </c>
      <c r="D44" s="104">
        <f t="shared" si="12"/>
        <v>30</v>
      </c>
      <c r="E44" s="134">
        <v>15</v>
      </c>
      <c r="F44" s="104">
        <v>5</v>
      </c>
      <c r="G44" s="104">
        <v>10</v>
      </c>
      <c r="H44" s="104"/>
      <c r="I44" s="132">
        <f t="shared" si="16"/>
        <v>1</v>
      </c>
      <c r="J44" s="134">
        <f t="shared" si="17"/>
        <v>1</v>
      </c>
    </row>
    <row r="45" spans="1:10" s="22" customFormat="1" ht="12" customHeight="1" x14ac:dyDescent="0.25">
      <c r="A45" s="103" t="s">
        <v>49</v>
      </c>
      <c r="B45" s="106">
        <v>4</v>
      </c>
      <c r="C45" s="129" t="s">
        <v>16</v>
      </c>
      <c r="D45" s="104">
        <f t="shared" si="12"/>
        <v>45</v>
      </c>
      <c r="E45" s="128">
        <v>15</v>
      </c>
      <c r="F45" s="105">
        <v>10</v>
      </c>
      <c r="G45" s="105">
        <v>20</v>
      </c>
      <c r="H45" s="136"/>
      <c r="I45" s="132">
        <f t="shared" si="16"/>
        <v>1</v>
      </c>
      <c r="J45" s="134">
        <f t="shared" si="17"/>
        <v>2</v>
      </c>
    </row>
    <row r="46" spans="1:10" s="22" customFormat="1" ht="12" customHeight="1" x14ac:dyDescent="0.25">
      <c r="A46" s="103" t="s">
        <v>50</v>
      </c>
      <c r="B46" s="106">
        <v>4</v>
      </c>
      <c r="C46" s="129" t="s">
        <v>13</v>
      </c>
      <c r="D46" s="104">
        <f t="shared" si="12"/>
        <v>45</v>
      </c>
      <c r="E46" s="128">
        <v>30</v>
      </c>
      <c r="F46" s="105">
        <v>5</v>
      </c>
      <c r="G46" s="105">
        <v>10</v>
      </c>
      <c r="H46" s="104"/>
      <c r="I46" s="132">
        <f t="shared" si="16"/>
        <v>2</v>
      </c>
      <c r="J46" s="134">
        <f t="shared" si="17"/>
        <v>1</v>
      </c>
    </row>
    <row r="47" spans="1:10" s="22" customFormat="1" ht="12" customHeight="1" x14ac:dyDescent="0.25">
      <c r="A47" s="137" t="s">
        <v>52</v>
      </c>
      <c r="B47" s="106">
        <v>5</v>
      </c>
      <c r="C47" s="127" t="s">
        <v>16</v>
      </c>
      <c r="D47" s="104">
        <f t="shared" si="12"/>
        <v>45</v>
      </c>
      <c r="E47" s="128">
        <v>15</v>
      </c>
      <c r="F47" s="105">
        <v>10</v>
      </c>
      <c r="G47" s="105">
        <v>20</v>
      </c>
      <c r="H47" s="134"/>
      <c r="I47" s="132">
        <f t="shared" si="16"/>
        <v>1</v>
      </c>
      <c r="J47" s="134">
        <f t="shared" si="17"/>
        <v>2</v>
      </c>
    </row>
    <row r="48" spans="1:10" s="22" customFormat="1" ht="12" customHeight="1" x14ac:dyDescent="0.25">
      <c r="A48" s="141" t="s">
        <v>84</v>
      </c>
      <c r="B48" s="106">
        <v>4</v>
      </c>
      <c r="C48" s="129" t="s">
        <v>13</v>
      </c>
      <c r="D48" s="104">
        <f t="shared" si="12"/>
        <v>45</v>
      </c>
      <c r="E48" s="104">
        <v>15</v>
      </c>
      <c r="F48" s="104">
        <v>10</v>
      </c>
      <c r="G48" s="129">
        <v>20</v>
      </c>
      <c r="H48" s="104"/>
      <c r="I48" s="132">
        <f t="shared" si="16"/>
        <v>1</v>
      </c>
      <c r="J48" s="134">
        <f t="shared" si="17"/>
        <v>2</v>
      </c>
    </row>
    <row r="49" spans="1:10" s="24" customFormat="1" ht="12" customHeight="1" x14ac:dyDescent="0.25">
      <c r="A49" s="28" t="s">
        <v>23</v>
      </c>
      <c r="B49" s="7">
        <f>SUM(B41:B48)</f>
        <v>30</v>
      </c>
      <c r="C49" s="29">
        <f>COUNTIF(C41:C48,"e")</f>
        <v>4</v>
      </c>
      <c r="D49" s="30">
        <f t="shared" ref="D49:J49" si="18">SUM(D41:D48)</f>
        <v>345</v>
      </c>
      <c r="E49" s="30">
        <f>SUM(E41:E48)</f>
        <v>120</v>
      </c>
      <c r="F49" s="30">
        <f>SUM(F41:F48)</f>
        <v>60</v>
      </c>
      <c r="G49" s="30">
        <f>SUM(G41:G48)</f>
        <v>160</v>
      </c>
      <c r="H49" s="30">
        <f t="shared" si="18"/>
        <v>5</v>
      </c>
      <c r="I49" s="31">
        <f t="shared" si="18"/>
        <v>8</v>
      </c>
      <c r="J49" s="30">
        <f t="shared" si="18"/>
        <v>15</v>
      </c>
    </row>
    <row r="50" spans="1:10" s="22" customFormat="1" ht="12" customHeight="1" x14ac:dyDescent="0.25">
      <c r="A50" s="43" t="s">
        <v>53</v>
      </c>
      <c r="B50" s="7">
        <f>B15+B26+B39+B49</f>
        <v>121</v>
      </c>
      <c r="C50" s="7">
        <f t="shared" ref="C50" si="19">C15+C26+C39+C49</f>
        <v>13</v>
      </c>
      <c r="D50" s="7">
        <f>D15+D26+D39+D49</f>
        <v>1460</v>
      </c>
      <c r="E50" s="44">
        <f>E15+E26+E39+E49</f>
        <v>560</v>
      </c>
      <c r="F50" s="45">
        <f>F15+F26+F39+F49</f>
        <v>330</v>
      </c>
      <c r="G50" s="45">
        <f>G15+G26+G39+G49</f>
        <v>560</v>
      </c>
      <c r="H50" s="45">
        <f>H49+H39+H26+H15</f>
        <v>10</v>
      </c>
      <c r="I50" s="46"/>
      <c r="J50" s="46"/>
    </row>
    <row r="51" spans="1:10" s="55" customFormat="1" x14ac:dyDescent="0.2">
      <c r="A51" s="47" t="s">
        <v>54</v>
      </c>
      <c r="B51" s="48"/>
      <c r="C51" s="49"/>
      <c r="D51" s="50"/>
      <c r="E51" s="51">
        <f>(E50/D50)*100</f>
        <v>38.356164383561641</v>
      </c>
      <c r="F51" s="52">
        <f>(F50/D50)*100</f>
        <v>22.602739726027394</v>
      </c>
      <c r="G51" s="51">
        <f>(G50/D50)*100</f>
        <v>38.356164383561641</v>
      </c>
      <c r="H51" s="51">
        <f>(H50/D50)*100</f>
        <v>0.68493150684931503</v>
      </c>
      <c r="I51" s="53"/>
      <c r="J51" s="54"/>
    </row>
    <row r="52" spans="1:10" s="55" customFormat="1" x14ac:dyDescent="0.2">
      <c r="A52" s="120"/>
      <c r="B52" s="121"/>
      <c r="C52" s="122"/>
      <c r="D52" s="123"/>
      <c r="E52" s="124"/>
      <c r="F52" s="124"/>
      <c r="G52" s="124"/>
      <c r="H52" s="124"/>
      <c r="I52" s="125"/>
      <c r="J52" s="126"/>
    </row>
    <row r="53" spans="1:10" s="42" customFormat="1" ht="15" customHeight="1" x14ac:dyDescent="0.25">
      <c r="A53" s="64"/>
      <c r="B53" s="56"/>
      <c r="C53" s="57"/>
      <c r="D53" s="58"/>
      <c r="E53" s="59"/>
      <c r="F53" s="60"/>
      <c r="G53" s="61"/>
      <c r="H53" s="62"/>
      <c r="I53" s="63"/>
      <c r="J53" s="63"/>
    </row>
    <row r="54" spans="1:10" s="42" customFormat="1" ht="95.25" customHeight="1" x14ac:dyDescent="0.2">
      <c r="A54" s="65" t="s">
        <v>1</v>
      </c>
      <c r="B54" s="7" t="s">
        <v>2</v>
      </c>
      <c r="C54" s="8" t="s">
        <v>3</v>
      </c>
      <c r="D54" s="8" t="s">
        <v>4</v>
      </c>
      <c r="E54" s="11" t="s">
        <v>5</v>
      </c>
      <c r="F54" s="9" t="s">
        <v>6</v>
      </c>
      <c r="G54" s="9" t="s">
        <v>7</v>
      </c>
      <c r="H54" s="8" t="s">
        <v>8</v>
      </c>
      <c r="I54" s="10" t="s">
        <v>9</v>
      </c>
      <c r="J54" s="11" t="s">
        <v>10</v>
      </c>
    </row>
    <row r="55" spans="1:10" s="42" customFormat="1" ht="14.25" customHeight="1" x14ac:dyDescent="0.2">
      <c r="A55" s="207" t="s">
        <v>55</v>
      </c>
      <c r="B55" s="207"/>
      <c r="C55" s="207"/>
      <c r="D55" s="207"/>
      <c r="E55" s="207"/>
      <c r="F55" s="207"/>
      <c r="G55" s="207"/>
      <c r="H55" s="207"/>
      <c r="I55" s="207"/>
      <c r="J55" s="207"/>
    </row>
    <row r="56" spans="1:10" s="42" customFormat="1" ht="15" customHeight="1" x14ac:dyDescent="0.2">
      <c r="A56" s="137" t="s">
        <v>56</v>
      </c>
      <c r="B56" s="142">
        <v>4</v>
      </c>
      <c r="C56" s="139" t="s">
        <v>13</v>
      </c>
      <c r="D56" s="109">
        <f t="shared" ref="D56:D60" si="20">SUM(E56:H56)</f>
        <v>45</v>
      </c>
      <c r="E56" s="143">
        <v>15</v>
      </c>
      <c r="F56" s="144">
        <v>10</v>
      </c>
      <c r="G56" s="144">
        <v>20</v>
      </c>
      <c r="H56" s="109"/>
      <c r="I56" s="145">
        <f t="shared" ref="I56:I62" si="21">ROUNDUP(E56/15,0)</f>
        <v>1</v>
      </c>
      <c r="J56" s="140">
        <f t="shared" ref="J56:J62" si="22">ROUNDUP((F56+G56+H56)/15,0)</f>
        <v>2</v>
      </c>
    </row>
    <row r="57" spans="1:10" s="42" customFormat="1" ht="13.9" customHeight="1" x14ac:dyDescent="0.2">
      <c r="A57" s="119" t="s">
        <v>57</v>
      </c>
      <c r="B57" s="142">
        <v>5</v>
      </c>
      <c r="C57" s="139" t="s">
        <v>16</v>
      </c>
      <c r="D57" s="109">
        <f t="shared" si="20"/>
        <v>45</v>
      </c>
      <c r="E57" s="143">
        <v>15</v>
      </c>
      <c r="F57" s="144">
        <v>10</v>
      </c>
      <c r="G57" s="144">
        <v>20</v>
      </c>
      <c r="H57" s="109"/>
      <c r="I57" s="145">
        <f t="shared" si="21"/>
        <v>1</v>
      </c>
      <c r="J57" s="140">
        <f t="shared" si="22"/>
        <v>2</v>
      </c>
    </row>
    <row r="58" spans="1:10" s="42" customFormat="1" ht="27.6" customHeight="1" x14ac:dyDescent="0.2">
      <c r="A58" s="119" t="s">
        <v>88</v>
      </c>
      <c r="B58" s="142">
        <v>4</v>
      </c>
      <c r="C58" s="139" t="s">
        <v>13</v>
      </c>
      <c r="D58" s="109">
        <f t="shared" si="20"/>
        <v>45</v>
      </c>
      <c r="E58" s="143">
        <v>15</v>
      </c>
      <c r="F58" s="144">
        <v>10</v>
      </c>
      <c r="G58" s="144">
        <v>20</v>
      </c>
      <c r="H58" s="109"/>
      <c r="I58" s="145">
        <f t="shared" si="21"/>
        <v>1</v>
      </c>
      <c r="J58" s="140">
        <f t="shared" si="22"/>
        <v>2</v>
      </c>
    </row>
    <row r="59" spans="1:10" s="70" customFormat="1" ht="12" customHeight="1" x14ac:dyDescent="0.2">
      <c r="A59" s="137" t="s">
        <v>58</v>
      </c>
      <c r="B59" s="142">
        <v>4</v>
      </c>
      <c r="C59" s="139" t="s">
        <v>13</v>
      </c>
      <c r="D59" s="109">
        <f t="shared" si="20"/>
        <v>45</v>
      </c>
      <c r="E59" s="143">
        <v>15</v>
      </c>
      <c r="F59" s="144">
        <v>10</v>
      </c>
      <c r="G59" s="144">
        <v>20</v>
      </c>
      <c r="H59" s="109"/>
      <c r="I59" s="145">
        <f t="shared" si="21"/>
        <v>1</v>
      </c>
      <c r="J59" s="140">
        <f t="shared" si="22"/>
        <v>2</v>
      </c>
    </row>
    <row r="60" spans="1:10" s="42" customFormat="1" ht="12" customHeight="1" x14ac:dyDescent="0.2">
      <c r="A60" s="137" t="s">
        <v>59</v>
      </c>
      <c r="B60" s="142">
        <v>2</v>
      </c>
      <c r="C60" s="139" t="s">
        <v>13</v>
      </c>
      <c r="D60" s="109">
        <f t="shared" si="20"/>
        <v>30</v>
      </c>
      <c r="E60" s="143">
        <v>15</v>
      </c>
      <c r="F60" s="144">
        <v>5</v>
      </c>
      <c r="G60" s="144">
        <v>10</v>
      </c>
      <c r="H60" s="109"/>
      <c r="I60" s="145">
        <f t="shared" si="21"/>
        <v>1</v>
      </c>
      <c r="J60" s="140">
        <f t="shared" si="22"/>
        <v>1</v>
      </c>
    </row>
    <row r="61" spans="1:10" s="70" customFormat="1" ht="12" customHeight="1" x14ac:dyDescent="0.2">
      <c r="A61" s="137" t="s">
        <v>72</v>
      </c>
      <c r="B61" s="142">
        <v>4</v>
      </c>
      <c r="C61" s="107" t="s">
        <v>16</v>
      </c>
      <c r="D61" s="109">
        <f>SUM(E61:H61)</f>
        <v>45</v>
      </c>
      <c r="E61" s="128">
        <v>15</v>
      </c>
      <c r="F61" s="144">
        <v>10</v>
      </c>
      <c r="G61" s="105">
        <v>20</v>
      </c>
      <c r="H61" s="109"/>
      <c r="I61" s="145">
        <f>ROUNDUP(E61/15,0)</f>
        <v>1</v>
      </c>
      <c r="J61" s="140">
        <f>ROUNDUP((F61+G61+H61)/15,0)</f>
        <v>2</v>
      </c>
    </row>
    <row r="62" spans="1:10" s="70" customFormat="1" ht="12" customHeight="1" x14ac:dyDescent="0.2">
      <c r="A62" s="137" t="s">
        <v>61</v>
      </c>
      <c r="B62" s="142">
        <v>5</v>
      </c>
      <c r="C62" s="107" t="s">
        <v>16</v>
      </c>
      <c r="D62" s="109">
        <f>SUM(E62:H62)</f>
        <v>60</v>
      </c>
      <c r="E62" s="142">
        <v>15</v>
      </c>
      <c r="F62" s="144">
        <v>15</v>
      </c>
      <c r="G62" s="105">
        <v>30</v>
      </c>
      <c r="H62" s="109"/>
      <c r="I62" s="145">
        <f t="shared" si="21"/>
        <v>1</v>
      </c>
      <c r="J62" s="140">
        <f t="shared" si="22"/>
        <v>3</v>
      </c>
    </row>
    <row r="63" spans="1:10" s="42" customFormat="1" ht="12" customHeight="1" x14ac:dyDescent="0.2">
      <c r="A63" s="74" t="s">
        <v>23</v>
      </c>
      <c r="B63" s="75">
        <f>SUM(B56:B62)</f>
        <v>28</v>
      </c>
      <c r="C63" s="76">
        <f>COUNTIF(C56:C62,"e")</f>
        <v>3</v>
      </c>
      <c r="D63" s="77">
        <f>SUM(D56:D62)</f>
        <v>315</v>
      </c>
      <c r="E63" s="77">
        <f t="shared" ref="E63:J63" si="23">SUM(E56:E62)</f>
        <v>105</v>
      </c>
      <c r="F63" s="77">
        <f t="shared" si="23"/>
        <v>70</v>
      </c>
      <c r="G63" s="77">
        <f t="shared" si="23"/>
        <v>140</v>
      </c>
      <c r="H63" s="77">
        <f t="shared" si="23"/>
        <v>0</v>
      </c>
      <c r="I63" s="77">
        <f t="shared" si="23"/>
        <v>7</v>
      </c>
      <c r="J63" s="77">
        <f t="shared" si="23"/>
        <v>14</v>
      </c>
    </row>
    <row r="64" spans="1:10" s="42" customFormat="1" ht="12" customHeight="1" x14ac:dyDescent="0.2">
      <c r="A64" s="208" t="s">
        <v>62</v>
      </c>
      <c r="B64" s="208"/>
      <c r="C64" s="208"/>
      <c r="D64" s="208"/>
      <c r="E64" s="208"/>
      <c r="F64" s="208"/>
      <c r="G64" s="208"/>
      <c r="H64" s="208"/>
      <c r="I64" s="208"/>
      <c r="J64" s="208"/>
    </row>
    <row r="65" spans="1:10" s="42" customFormat="1" ht="12" customHeight="1" x14ac:dyDescent="0.2">
      <c r="A65" s="113" t="s">
        <v>63</v>
      </c>
      <c r="B65" s="108">
        <v>4</v>
      </c>
      <c r="C65" s="108" t="s">
        <v>13</v>
      </c>
      <c r="D65" s="108">
        <v>45</v>
      </c>
      <c r="E65" s="108">
        <v>15</v>
      </c>
      <c r="F65" s="108">
        <v>10</v>
      </c>
      <c r="G65" s="108">
        <v>20</v>
      </c>
      <c r="H65" s="108"/>
      <c r="I65" s="145">
        <f t="shared" ref="I65" si="24">ROUNDUP(E65/15,0)</f>
        <v>1</v>
      </c>
      <c r="J65" s="39">
        <f>ROUNDUP((F65+G65+H65)/15,0)</f>
        <v>2</v>
      </c>
    </row>
    <row r="66" spans="1:10" s="70" customFormat="1" ht="12.75" customHeight="1" x14ac:dyDescent="0.2">
      <c r="A66" s="119" t="s">
        <v>64</v>
      </c>
      <c r="B66" s="142">
        <v>4</v>
      </c>
      <c r="C66" s="107" t="s">
        <v>16</v>
      </c>
      <c r="D66" s="109">
        <f t="shared" ref="D66:D73" si="25">SUM(E66:H66)</f>
        <v>50</v>
      </c>
      <c r="E66" s="143">
        <v>15</v>
      </c>
      <c r="F66" s="144">
        <v>10</v>
      </c>
      <c r="G66" s="144">
        <v>20</v>
      </c>
      <c r="H66" s="146">
        <v>5</v>
      </c>
      <c r="I66" s="145">
        <f t="shared" ref="I66:I73" si="26">ROUNDUP(E66/15,0)</f>
        <v>1</v>
      </c>
      <c r="J66" s="39">
        <f>ROUNDUP((F66+G66+H66)/15,0)</f>
        <v>3</v>
      </c>
    </row>
    <row r="67" spans="1:10" s="81" customFormat="1" x14ac:dyDescent="0.2">
      <c r="A67" s="147" t="s">
        <v>65</v>
      </c>
      <c r="B67" s="142">
        <v>4</v>
      </c>
      <c r="C67" s="107" t="s">
        <v>13</v>
      </c>
      <c r="D67" s="109">
        <f>SUM(E67:H67)</f>
        <v>45</v>
      </c>
      <c r="E67" s="142">
        <v>15</v>
      </c>
      <c r="F67" s="144">
        <v>10</v>
      </c>
      <c r="G67" s="105">
        <v>20</v>
      </c>
      <c r="H67" s="109"/>
      <c r="I67" s="145">
        <f>ROUNDUP(E67/15,0)</f>
        <v>1</v>
      </c>
      <c r="J67" s="39">
        <f t="shared" ref="J67:J73" si="27">ROUNDUP((F67+G67+H67)/15,0)</f>
        <v>2</v>
      </c>
    </row>
    <row r="68" spans="1:10" s="70" customFormat="1" ht="42.6" customHeight="1" x14ac:dyDescent="0.2">
      <c r="A68" s="119" t="s">
        <v>92</v>
      </c>
      <c r="B68" s="142">
        <v>4</v>
      </c>
      <c r="C68" s="107" t="s">
        <v>13</v>
      </c>
      <c r="D68" s="109">
        <f>SUM(E68:H68)</f>
        <v>45</v>
      </c>
      <c r="E68" s="143">
        <v>15</v>
      </c>
      <c r="F68" s="143">
        <v>10</v>
      </c>
      <c r="G68" s="143">
        <v>20</v>
      </c>
      <c r="H68" s="109"/>
      <c r="I68" s="145">
        <f>ROUNDUP(E68/15,0)</f>
        <v>1</v>
      </c>
      <c r="J68" s="39">
        <f t="shared" si="27"/>
        <v>2</v>
      </c>
    </row>
    <row r="69" spans="1:10" s="81" customFormat="1" x14ac:dyDescent="0.2">
      <c r="A69" s="147" t="s">
        <v>67</v>
      </c>
      <c r="B69" s="142">
        <v>4</v>
      </c>
      <c r="C69" s="107" t="s">
        <v>13</v>
      </c>
      <c r="D69" s="109">
        <f t="shared" si="25"/>
        <v>50</v>
      </c>
      <c r="E69" s="143">
        <v>15</v>
      </c>
      <c r="F69" s="143">
        <v>10</v>
      </c>
      <c r="G69" s="143">
        <v>20</v>
      </c>
      <c r="H69" s="109">
        <v>5</v>
      </c>
      <c r="I69" s="145">
        <f t="shared" si="26"/>
        <v>1</v>
      </c>
      <c r="J69" s="39">
        <f t="shared" si="27"/>
        <v>3</v>
      </c>
    </row>
    <row r="70" spans="1:10" s="81" customFormat="1" x14ac:dyDescent="0.2">
      <c r="A70" s="147" t="s">
        <v>68</v>
      </c>
      <c r="B70" s="142">
        <v>4</v>
      </c>
      <c r="C70" s="107" t="s">
        <v>13</v>
      </c>
      <c r="D70" s="109">
        <f t="shared" si="25"/>
        <v>45</v>
      </c>
      <c r="E70" s="142">
        <v>15</v>
      </c>
      <c r="F70" s="144">
        <v>10</v>
      </c>
      <c r="G70" s="105">
        <v>20</v>
      </c>
      <c r="H70" s="109"/>
      <c r="I70" s="145">
        <f t="shared" si="26"/>
        <v>1</v>
      </c>
      <c r="J70" s="39">
        <f t="shared" si="27"/>
        <v>2</v>
      </c>
    </row>
    <row r="71" spans="1:10" s="42" customFormat="1" ht="27" customHeight="1" x14ac:dyDescent="0.2">
      <c r="A71" s="119" t="s">
        <v>91</v>
      </c>
      <c r="B71" s="142">
        <v>2</v>
      </c>
      <c r="C71" s="139" t="s">
        <v>13</v>
      </c>
      <c r="D71" s="109">
        <f>SUM(E71:H71)</f>
        <v>30</v>
      </c>
      <c r="E71" s="143">
        <v>15</v>
      </c>
      <c r="F71" s="144">
        <v>5</v>
      </c>
      <c r="G71" s="144">
        <v>10</v>
      </c>
      <c r="H71" s="109"/>
      <c r="I71" s="145">
        <f>ROUNDUP(E71/15,0)</f>
        <v>1</v>
      </c>
      <c r="J71" s="39">
        <f t="shared" si="27"/>
        <v>1</v>
      </c>
    </row>
    <row r="72" spans="1:10" s="81" customFormat="1" x14ac:dyDescent="0.2">
      <c r="A72" s="137" t="s">
        <v>69</v>
      </c>
      <c r="B72" s="142">
        <v>1</v>
      </c>
      <c r="C72" s="107" t="s">
        <v>13</v>
      </c>
      <c r="D72" s="109">
        <f t="shared" si="25"/>
        <v>15</v>
      </c>
      <c r="E72" s="142"/>
      <c r="F72" s="144"/>
      <c r="G72" s="105">
        <v>15</v>
      </c>
      <c r="H72" s="109"/>
      <c r="I72" s="145">
        <f t="shared" si="26"/>
        <v>0</v>
      </c>
      <c r="J72" s="39">
        <f t="shared" si="27"/>
        <v>1</v>
      </c>
    </row>
    <row r="73" spans="1:10" s="81" customFormat="1" x14ac:dyDescent="0.2">
      <c r="A73" s="137" t="s">
        <v>70</v>
      </c>
      <c r="B73" s="142">
        <v>6</v>
      </c>
      <c r="C73" s="107" t="s">
        <v>16</v>
      </c>
      <c r="D73" s="109">
        <f t="shared" si="25"/>
        <v>0</v>
      </c>
      <c r="E73" s="142"/>
      <c r="F73" s="144"/>
      <c r="G73" s="105"/>
      <c r="H73" s="109"/>
      <c r="I73" s="145">
        <f t="shared" si="26"/>
        <v>0</v>
      </c>
      <c r="J73" s="39">
        <f t="shared" si="27"/>
        <v>0</v>
      </c>
    </row>
    <row r="74" spans="1:10" s="81" customFormat="1" ht="13.5" x14ac:dyDescent="0.2">
      <c r="A74" s="74" t="s">
        <v>23</v>
      </c>
      <c r="B74" s="75">
        <f>SUM(B65:B73)</f>
        <v>33</v>
      </c>
      <c r="C74" s="76">
        <f>COUNTIF(C65:C73,"e")</f>
        <v>2</v>
      </c>
      <c r="D74" s="77">
        <f t="shared" ref="D74:J74" si="28">SUM(D65:D73)</f>
        <v>325</v>
      </c>
      <c r="E74" s="77">
        <f t="shared" si="28"/>
        <v>105</v>
      </c>
      <c r="F74" s="77">
        <f t="shared" si="28"/>
        <v>65</v>
      </c>
      <c r="G74" s="77">
        <f t="shared" si="28"/>
        <v>145</v>
      </c>
      <c r="H74" s="77">
        <f t="shared" si="28"/>
        <v>10</v>
      </c>
      <c r="I74" s="77">
        <f t="shared" si="28"/>
        <v>7</v>
      </c>
      <c r="J74" s="77">
        <f t="shared" si="28"/>
        <v>16</v>
      </c>
    </row>
    <row r="75" spans="1:10" s="81" customFormat="1" ht="13.5" x14ac:dyDescent="0.2">
      <c r="A75" s="208" t="s">
        <v>71</v>
      </c>
      <c r="B75" s="208"/>
      <c r="C75" s="208"/>
      <c r="D75" s="208"/>
      <c r="E75" s="208"/>
      <c r="F75" s="208"/>
      <c r="G75" s="208"/>
      <c r="H75" s="208"/>
      <c r="I75" s="208"/>
      <c r="J75" s="208"/>
    </row>
    <row r="76" spans="1:10" s="42" customFormat="1" ht="27.6" customHeight="1" x14ac:dyDescent="0.2">
      <c r="A76" s="119" t="s">
        <v>93</v>
      </c>
      <c r="B76" s="142">
        <v>4</v>
      </c>
      <c r="C76" s="139" t="s">
        <v>13</v>
      </c>
      <c r="D76" s="109">
        <f>SUM(E76:H76)</f>
        <v>60</v>
      </c>
      <c r="E76" s="109">
        <v>30</v>
      </c>
      <c r="F76" s="109">
        <v>10</v>
      </c>
      <c r="G76" s="107">
        <v>20</v>
      </c>
      <c r="H76" s="109"/>
      <c r="I76" s="145">
        <f>ROUNDUP(E76/15,0)</f>
        <v>2</v>
      </c>
      <c r="J76" s="140">
        <f>ROUNDUP((F76+G76+H76)/15,0)</f>
        <v>2</v>
      </c>
    </row>
    <row r="77" spans="1:10" ht="13.15" customHeight="1" x14ac:dyDescent="0.2">
      <c r="A77" s="147" t="s">
        <v>60</v>
      </c>
      <c r="B77" s="142">
        <v>2</v>
      </c>
      <c r="C77" s="139" t="s">
        <v>13</v>
      </c>
      <c r="D77" s="109">
        <f>SUM(E77:H77)</f>
        <v>30</v>
      </c>
      <c r="E77" s="143">
        <v>15</v>
      </c>
      <c r="F77" s="144">
        <v>5</v>
      </c>
      <c r="G77" s="144">
        <v>10</v>
      </c>
      <c r="H77" s="109"/>
      <c r="I77" s="145">
        <f>ROUNDUP(E77/15,0)</f>
        <v>1</v>
      </c>
      <c r="J77" s="140">
        <f>ROUNDUP((F77+G77+H77)/15,0)</f>
        <v>1</v>
      </c>
    </row>
    <row r="78" spans="1:10" s="81" customFormat="1" x14ac:dyDescent="0.2">
      <c r="A78" s="119" t="s">
        <v>66</v>
      </c>
      <c r="B78" s="142">
        <v>4</v>
      </c>
      <c r="C78" s="107" t="s">
        <v>13</v>
      </c>
      <c r="D78" s="109">
        <f>SUM(E78:H78)</f>
        <v>45</v>
      </c>
      <c r="E78" s="142">
        <v>15</v>
      </c>
      <c r="F78" s="144">
        <v>10</v>
      </c>
      <c r="G78" s="105">
        <v>20</v>
      </c>
      <c r="H78" s="109"/>
      <c r="I78" s="145">
        <f t="shared" ref="I78:I83" si="29">ROUNDUP(E78/15,0)</f>
        <v>1</v>
      </c>
      <c r="J78" s="140">
        <f t="shared" ref="J78:J83" si="30">ROUNDUP((F78+G78+H78)/15,0)</f>
        <v>2</v>
      </c>
    </row>
    <row r="79" spans="1:10" s="81" customFormat="1" x14ac:dyDescent="0.2">
      <c r="A79" s="147" t="s">
        <v>73</v>
      </c>
      <c r="B79" s="142">
        <v>5</v>
      </c>
      <c r="C79" s="107" t="s">
        <v>16</v>
      </c>
      <c r="D79" s="109">
        <f t="shared" ref="D79:D82" si="31">SUM(E79:H79)</f>
        <v>60</v>
      </c>
      <c r="E79" s="142">
        <v>30</v>
      </c>
      <c r="F79" s="144">
        <v>10</v>
      </c>
      <c r="G79" s="105">
        <v>15</v>
      </c>
      <c r="H79" s="109">
        <v>5</v>
      </c>
      <c r="I79" s="145">
        <f t="shared" si="29"/>
        <v>2</v>
      </c>
      <c r="J79" s="140">
        <f t="shared" si="30"/>
        <v>2</v>
      </c>
    </row>
    <row r="80" spans="1:10" s="81" customFormat="1" ht="25.5" x14ac:dyDescent="0.2">
      <c r="A80" s="119" t="s">
        <v>90</v>
      </c>
      <c r="B80" s="142">
        <v>2</v>
      </c>
      <c r="C80" s="107" t="s">
        <v>13</v>
      </c>
      <c r="D80" s="109">
        <f t="shared" si="31"/>
        <v>30</v>
      </c>
      <c r="E80" s="143">
        <v>15</v>
      </c>
      <c r="F80" s="143">
        <v>5</v>
      </c>
      <c r="G80" s="143">
        <v>10</v>
      </c>
      <c r="H80" s="109"/>
      <c r="I80" s="145">
        <f t="shared" si="29"/>
        <v>1</v>
      </c>
      <c r="J80" s="140">
        <f t="shared" si="30"/>
        <v>1</v>
      </c>
    </row>
    <row r="81" spans="1:10" s="81" customFormat="1" x14ac:dyDescent="0.2">
      <c r="A81" s="147" t="s">
        <v>94</v>
      </c>
      <c r="B81" s="142">
        <v>2</v>
      </c>
      <c r="C81" s="107" t="s">
        <v>13</v>
      </c>
      <c r="D81" s="109">
        <f t="shared" si="31"/>
        <v>30</v>
      </c>
      <c r="E81" s="143">
        <v>15</v>
      </c>
      <c r="F81" s="143">
        <v>5</v>
      </c>
      <c r="G81" s="143">
        <v>10</v>
      </c>
      <c r="H81" s="109"/>
      <c r="I81" s="145">
        <f t="shared" si="29"/>
        <v>1</v>
      </c>
      <c r="J81" s="140">
        <f t="shared" si="30"/>
        <v>1</v>
      </c>
    </row>
    <row r="82" spans="1:10" s="81" customFormat="1" x14ac:dyDescent="0.2">
      <c r="A82" s="137" t="s">
        <v>74</v>
      </c>
      <c r="B82" s="142">
        <v>3</v>
      </c>
      <c r="C82" s="107" t="s">
        <v>13</v>
      </c>
      <c r="D82" s="109">
        <f t="shared" si="31"/>
        <v>45</v>
      </c>
      <c r="E82" s="109"/>
      <c r="F82" s="109"/>
      <c r="G82" s="109">
        <v>45</v>
      </c>
      <c r="H82" s="109"/>
      <c r="I82" s="145">
        <f t="shared" si="29"/>
        <v>0</v>
      </c>
      <c r="J82" s="140">
        <f t="shared" si="30"/>
        <v>3</v>
      </c>
    </row>
    <row r="83" spans="1:10" s="81" customFormat="1" x14ac:dyDescent="0.2">
      <c r="A83" s="137" t="s">
        <v>75</v>
      </c>
      <c r="B83" s="142">
        <v>6</v>
      </c>
      <c r="C83" s="107" t="s">
        <v>16</v>
      </c>
      <c r="D83" s="109"/>
      <c r="E83" s="109"/>
      <c r="F83" s="109"/>
      <c r="G83" s="109"/>
      <c r="H83" s="109"/>
      <c r="I83" s="145">
        <f t="shared" si="29"/>
        <v>0</v>
      </c>
      <c r="J83" s="140">
        <f t="shared" si="30"/>
        <v>0</v>
      </c>
    </row>
    <row r="84" spans="1:10" ht="13.5" x14ac:dyDescent="0.2">
      <c r="A84" s="74" t="s">
        <v>23</v>
      </c>
      <c r="B84" s="75">
        <f>SUM(B76:B83)</f>
        <v>28</v>
      </c>
      <c r="C84" s="76">
        <f>COUNTIF(C77:C83,"e")</f>
        <v>2</v>
      </c>
      <c r="D84" s="77">
        <f>SUM(D76:D83)</f>
        <v>300</v>
      </c>
      <c r="E84" s="77">
        <f>SUM(E76:E83)</f>
        <v>120</v>
      </c>
      <c r="F84" s="77">
        <f t="shared" ref="F84:J84" si="32">SUM(F76:F83)</f>
        <v>45</v>
      </c>
      <c r="G84" s="77">
        <f t="shared" si="32"/>
        <v>130</v>
      </c>
      <c r="H84" s="77">
        <f t="shared" si="32"/>
        <v>5</v>
      </c>
      <c r="I84" s="77">
        <f t="shared" si="32"/>
        <v>8</v>
      </c>
      <c r="J84" s="77">
        <f t="shared" si="32"/>
        <v>12</v>
      </c>
    </row>
    <row r="85" spans="1:10" ht="13.5" x14ac:dyDescent="0.2">
      <c r="A85" s="82" t="s">
        <v>76</v>
      </c>
      <c r="B85" s="83">
        <f>B63+B74+B84</f>
        <v>89</v>
      </c>
      <c r="C85" s="83">
        <f t="shared" ref="C85:H85" si="33">C63+C74+C84</f>
        <v>7</v>
      </c>
      <c r="D85" s="83">
        <f t="shared" si="33"/>
        <v>940</v>
      </c>
      <c r="E85" s="84">
        <f t="shared" si="33"/>
        <v>330</v>
      </c>
      <c r="F85" s="84">
        <f t="shared" si="33"/>
        <v>180</v>
      </c>
      <c r="G85" s="84">
        <f t="shared" si="33"/>
        <v>415</v>
      </c>
      <c r="H85" s="84">
        <f t="shared" si="33"/>
        <v>15</v>
      </c>
      <c r="I85" s="85"/>
      <c r="J85" s="86"/>
    </row>
    <row r="86" spans="1:10" ht="13.5" x14ac:dyDescent="0.2">
      <c r="A86" s="87" t="s">
        <v>77</v>
      </c>
      <c r="B86" s="88">
        <f t="shared" ref="B86:H86" si="34">B15+B26+B39+B49+B63+B74+B84</f>
        <v>210</v>
      </c>
      <c r="C86" s="88">
        <f t="shared" si="34"/>
        <v>20</v>
      </c>
      <c r="D86" s="88">
        <f t="shared" si="34"/>
        <v>2400</v>
      </c>
      <c r="E86" s="89">
        <f t="shared" si="34"/>
        <v>890</v>
      </c>
      <c r="F86" s="88">
        <f t="shared" si="34"/>
        <v>510</v>
      </c>
      <c r="G86" s="88">
        <f t="shared" si="34"/>
        <v>975</v>
      </c>
      <c r="H86" s="88">
        <f t="shared" si="34"/>
        <v>25</v>
      </c>
      <c r="I86" s="90"/>
      <c r="J86" s="90"/>
    </row>
    <row r="87" spans="1:10" ht="13.5" x14ac:dyDescent="0.2">
      <c r="A87" s="91" t="s">
        <v>78</v>
      </c>
      <c r="B87" s="92"/>
      <c r="C87" s="93"/>
      <c r="D87" s="94"/>
      <c r="E87" s="95">
        <f>(E86/D86)*100</f>
        <v>37.083333333333336</v>
      </c>
      <c r="F87" s="96">
        <f>(F86/D86)*100</f>
        <v>21.25</v>
      </c>
      <c r="G87" s="95">
        <f>(G86/D86)*100</f>
        <v>40.625</v>
      </c>
      <c r="H87" s="95">
        <f>(H86/D86)*100</f>
        <v>1.0416666666666665</v>
      </c>
      <c r="I87" s="97"/>
      <c r="J87" s="98"/>
    </row>
    <row r="88" spans="1:10" ht="13.5" x14ac:dyDescent="0.2">
      <c r="A88" s="114"/>
      <c r="B88" s="115"/>
      <c r="C88" s="116"/>
      <c r="D88" s="117"/>
      <c r="E88" s="118"/>
      <c r="F88" s="118"/>
      <c r="G88" s="118"/>
      <c r="H88" s="118"/>
      <c r="I88" s="97"/>
      <c r="J88" s="98"/>
    </row>
    <row r="89" spans="1:10" x14ac:dyDescent="0.2">
      <c r="A89" s="99" t="s">
        <v>79</v>
      </c>
    </row>
    <row r="90" spans="1:10" x14ac:dyDescent="0.2">
      <c r="A90" s="1" t="s">
        <v>80</v>
      </c>
    </row>
    <row r="91" spans="1:10" x14ac:dyDescent="0.2">
      <c r="A91" s="100" t="s">
        <v>81</v>
      </c>
    </row>
    <row r="92" spans="1:10" x14ac:dyDescent="0.2">
      <c r="C92" s="101"/>
    </row>
  </sheetData>
  <mergeCells count="9">
    <mergeCell ref="A40:J40"/>
    <mergeCell ref="A55:J55"/>
    <mergeCell ref="A64:J64"/>
    <mergeCell ref="A75:J75"/>
    <mergeCell ref="A1:J1"/>
    <mergeCell ref="A2:J2"/>
    <mergeCell ref="A4:J4"/>
    <mergeCell ref="A16:J16"/>
    <mergeCell ref="A27:J27"/>
  </mergeCells>
  <pageMargins left="0" right="0" top="0.24027777777777801" bottom="0" header="0.511811023622047" footer="0.511811023622047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91160-AA99-4F37-A6C9-C7AD96EFA8B9}">
  <dimension ref="A1:J209"/>
  <sheetViews>
    <sheetView zoomScale="110" zoomScaleNormal="110" workbookViewId="0">
      <selection activeCell="A2" sqref="A2:J2"/>
    </sheetView>
  </sheetViews>
  <sheetFormatPr defaultColWidth="13" defaultRowHeight="12.75" x14ac:dyDescent="0.2"/>
  <cols>
    <col min="1" max="1" width="44.140625" style="100" customWidth="1"/>
    <col min="2" max="2" width="6.28515625" style="2" customWidth="1"/>
    <col min="3" max="7" width="6.28515625" style="3" customWidth="1"/>
    <col min="8" max="8" width="5.28515625" style="3" customWidth="1"/>
    <col min="9" max="9" width="6.28515625" style="3" customWidth="1"/>
    <col min="10" max="10" width="6.28515625" style="205" customWidth="1"/>
    <col min="11" max="16384" width="13" style="5"/>
  </cols>
  <sheetData>
    <row r="1" spans="1:10" x14ac:dyDescent="0.2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48.75" customHeight="1" x14ac:dyDescent="0.2">
      <c r="A2" s="210" t="s">
        <v>117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22" customFormat="1" ht="93.75" customHeight="1" x14ac:dyDescent="0.25">
      <c r="A3" s="6" t="s">
        <v>1</v>
      </c>
      <c r="B3" s="7" t="s">
        <v>2</v>
      </c>
      <c r="C3" s="148" t="s">
        <v>3</v>
      </c>
      <c r="D3" s="148" t="s">
        <v>4</v>
      </c>
      <c r="E3" s="148" t="s">
        <v>5</v>
      </c>
      <c r="F3" s="149" t="s">
        <v>6</v>
      </c>
      <c r="G3" s="149" t="s">
        <v>7</v>
      </c>
      <c r="H3" s="148" t="s">
        <v>8</v>
      </c>
      <c r="I3" s="150" t="s">
        <v>9</v>
      </c>
      <c r="J3" s="151" t="s">
        <v>10</v>
      </c>
    </row>
    <row r="4" spans="1:10" s="22" customFormat="1" ht="12.75" customHeight="1" x14ac:dyDescent="0.25">
      <c r="A4" s="215" t="s">
        <v>11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0" s="22" customFormat="1" ht="12" customHeight="1" x14ac:dyDescent="0.25">
      <c r="A5" s="13" t="s">
        <v>12</v>
      </c>
      <c r="B5" s="14">
        <v>0</v>
      </c>
      <c r="C5" s="15" t="s">
        <v>13</v>
      </c>
      <c r="D5" s="16">
        <f>SUM(E5:H5)</f>
        <v>30</v>
      </c>
      <c r="E5" s="17"/>
      <c r="F5" s="18">
        <v>30</v>
      </c>
      <c r="G5" s="18"/>
      <c r="H5" s="19"/>
      <c r="I5" s="20">
        <f t="shared" ref="I5:I14" si="0">ROUNDUP(E5/15,0)</f>
        <v>0</v>
      </c>
      <c r="J5" s="21">
        <f t="shared" ref="J5:J14" si="1">ROUNDUP((F5+G5+H5)/15,0)</f>
        <v>2</v>
      </c>
    </row>
    <row r="6" spans="1:10" s="22" customFormat="1" ht="12" customHeight="1" x14ac:dyDescent="0.25">
      <c r="A6" s="13" t="s">
        <v>14</v>
      </c>
      <c r="B6" s="14">
        <v>4</v>
      </c>
      <c r="C6" s="33" t="s">
        <v>13</v>
      </c>
      <c r="D6" s="16">
        <f t="shared" ref="D6:D14" si="2">SUM(E6:H6)</f>
        <v>45</v>
      </c>
      <c r="E6" s="17">
        <v>15</v>
      </c>
      <c r="F6" s="18">
        <v>10</v>
      </c>
      <c r="G6" s="18">
        <v>20</v>
      </c>
      <c r="H6" s="19"/>
      <c r="I6" s="20">
        <f t="shared" si="0"/>
        <v>1</v>
      </c>
      <c r="J6" s="21">
        <f t="shared" si="1"/>
        <v>2</v>
      </c>
    </row>
    <row r="7" spans="1:10" s="22" customFormat="1" ht="12" customHeight="1" x14ac:dyDescent="0.25">
      <c r="A7" s="13" t="s">
        <v>15</v>
      </c>
      <c r="B7" s="14">
        <v>4</v>
      </c>
      <c r="C7" s="33" t="s">
        <v>13</v>
      </c>
      <c r="D7" s="16">
        <f t="shared" si="2"/>
        <v>45</v>
      </c>
      <c r="E7" s="17">
        <v>15</v>
      </c>
      <c r="F7" s="18">
        <v>10</v>
      </c>
      <c r="G7" s="18">
        <v>20</v>
      </c>
      <c r="H7" s="19"/>
      <c r="I7" s="20">
        <f t="shared" si="0"/>
        <v>1</v>
      </c>
      <c r="J7" s="21">
        <f t="shared" si="1"/>
        <v>2</v>
      </c>
    </row>
    <row r="8" spans="1:10" s="22" customFormat="1" ht="12" customHeight="1" x14ac:dyDescent="0.25">
      <c r="A8" s="13" t="s">
        <v>17</v>
      </c>
      <c r="B8" s="14">
        <v>4</v>
      </c>
      <c r="C8" s="33" t="s">
        <v>16</v>
      </c>
      <c r="D8" s="16">
        <f t="shared" si="2"/>
        <v>45</v>
      </c>
      <c r="E8" s="16">
        <v>15</v>
      </c>
      <c r="F8" s="16">
        <v>10</v>
      </c>
      <c r="G8" s="18">
        <v>20</v>
      </c>
      <c r="H8" s="16"/>
      <c r="I8" s="20">
        <f t="shared" si="0"/>
        <v>1</v>
      </c>
      <c r="J8" s="21">
        <f t="shared" si="1"/>
        <v>2</v>
      </c>
    </row>
    <row r="9" spans="1:10" s="22" customFormat="1" ht="12" customHeight="1" x14ac:dyDescent="0.25">
      <c r="A9" s="13" t="s">
        <v>18</v>
      </c>
      <c r="B9" s="14">
        <v>5</v>
      </c>
      <c r="C9" s="33" t="s">
        <v>16</v>
      </c>
      <c r="D9" s="16">
        <v>45</v>
      </c>
      <c r="E9" s="17">
        <v>15</v>
      </c>
      <c r="F9" s="18">
        <v>10</v>
      </c>
      <c r="G9" s="18">
        <v>20</v>
      </c>
      <c r="H9" s="19"/>
      <c r="I9" s="20">
        <f t="shared" si="0"/>
        <v>1</v>
      </c>
      <c r="J9" s="21">
        <f t="shared" si="1"/>
        <v>2</v>
      </c>
    </row>
    <row r="10" spans="1:10" s="22" customFormat="1" ht="12" customHeight="1" x14ac:dyDescent="0.25">
      <c r="A10" s="152" t="s">
        <v>83</v>
      </c>
      <c r="B10" s="14">
        <v>2</v>
      </c>
      <c r="C10" s="33" t="s">
        <v>13</v>
      </c>
      <c r="D10" s="16">
        <f t="shared" si="2"/>
        <v>30</v>
      </c>
      <c r="E10" s="17"/>
      <c r="F10" s="18"/>
      <c r="G10" s="18">
        <v>30</v>
      </c>
      <c r="H10" s="19"/>
      <c r="I10" s="20">
        <f t="shared" si="0"/>
        <v>0</v>
      </c>
      <c r="J10" s="21">
        <f t="shared" si="1"/>
        <v>2</v>
      </c>
    </row>
    <row r="11" spans="1:10" s="22" customFormat="1" ht="12" customHeight="1" x14ac:dyDescent="0.25">
      <c r="A11" s="13" t="s">
        <v>19</v>
      </c>
      <c r="B11" s="14">
        <v>5</v>
      </c>
      <c r="C11" s="33" t="s">
        <v>16</v>
      </c>
      <c r="D11" s="16">
        <v>45</v>
      </c>
      <c r="E11" s="17">
        <v>30</v>
      </c>
      <c r="F11" s="18">
        <v>15</v>
      </c>
      <c r="G11" s="18"/>
      <c r="H11" s="19"/>
      <c r="I11" s="20">
        <f t="shared" si="0"/>
        <v>2</v>
      </c>
      <c r="J11" s="21">
        <f t="shared" si="1"/>
        <v>1</v>
      </c>
    </row>
    <row r="12" spans="1:10" s="24" customFormat="1" ht="12" customHeight="1" x14ac:dyDescent="0.25">
      <c r="A12" s="13" t="s">
        <v>32</v>
      </c>
      <c r="B12" s="153">
        <v>2</v>
      </c>
      <c r="C12" s="33" t="s">
        <v>13</v>
      </c>
      <c r="D12" s="16">
        <v>30</v>
      </c>
      <c r="E12" s="16">
        <v>15</v>
      </c>
      <c r="F12" s="16">
        <v>5</v>
      </c>
      <c r="G12" s="18">
        <v>10</v>
      </c>
      <c r="H12" s="16"/>
      <c r="I12" s="20">
        <f>ROUNDUP(E12/15,0)</f>
        <v>1</v>
      </c>
      <c r="J12" s="21">
        <f>ROUNDUP((F12+G12+H12)/15,0)</f>
        <v>1</v>
      </c>
    </row>
    <row r="13" spans="1:10" s="22" customFormat="1" ht="12" customHeight="1" x14ac:dyDescent="0.25">
      <c r="A13" s="13" t="s">
        <v>22</v>
      </c>
      <c r="B13" s="14">
        <v>0</v>
      </c>
      <c r="C13" s="15" t="s">
        <v>13</v>
      </c>
      <c r="D13" s="16">
        <f>SUM(E13:H13)</f>
        <v>5</v>
      </c>
      <c r="E13" s="17">
        <v>5</v>
      </c>
      <c r="F13" s="17"/>
      <c r="G13" s="17"/>
      <c r="H13" s="27"/>
      <c r="I13" s="20">
        <f>ROUNDUP(E13/15,0)</f>
        <v>1</v>
      </c>
      <c r="J13" s="21">
        <f>ROUNDUP((F13+G13+H13)/15,0)</f>
        <v>0</v>
      </c>
    </row>
    <row r="14" spans="1:10" s="26" customFormat="1" ht="12" customHeight="1" x14ac:dyDescent="0.25">
      <c r="A14" s="13" t="s">
        <v>20</v>
      </c>
      <c r="B14" s="14">
        <v>2</v>
      </c>
      <c r="C14" s="33" t="s">
        <v>13</v>
      </c>
      <c r="D14" s="16">
        <f t="shared" si="2"/>
        <v>30</v>
      </c>
      <c r="E14" s="17">
        <v>30</v>
      </c>
      <c r="F14" s="18"/>
      <c r="G14" s="18"/>
      <c r="H14" s="19"/>
      <c r="I14" s="20">
        <f t="shared" si="0"/>
        <v>2</v>
      </c>
      <c r="J14" s="21">
        <f t="shared" si="1"/>
        <v>0</v>
      </c>
    </row>
    <row r="15" spans="1:10" s="24" customFormat="1" ht="12" customHeight="1" x14ac:dyDescent="0.25">
      <c r="A15" s="28" t="s">
        <v>23</v>
      </c>
      <c r="B15" s="7">
        <f>SUM(B5:B14)</f>
        <v>28</v>
      </c>
      <c r="C15" s="29">
        <f>COUNTIF(C5:C14,"e")</f>
        <v>3</v>
      </c>
      <c r="D15" s="30">
        <f>SUM(D5:D14)</f>
        <v>350</v>
      </c>
      <c r="E15" s="30">
        <f>SUM(E5:E14)</f>
        <v>140</v>
      </c>
      <c r="F15" s="30">
        <f t="shared" ref="F15:J15" si="3">SUM(F5:F14)</f>
        <v>90</v>
      </c>
      <c r="G15" s="30">
        <f>SUM(G5:G14)</f>
        <v>120</v>
      </c>
      <c r="H15" s="30">
        <f t="shared" si="3"/>
        <v>0</v>
      </c>
      <c r="I15" s="31">
        <f>SUM(I5:I14)</f>
        <v>10</v>
      </c>
      <c r="J15" s="32">
        <f t="shared" si="3"/>
        <v>14</v>
      </c>
    </row>
    <row r="16" spans="1:10" s="24" customFormat="1" ht="12" customHeight="1" x14ac:dyDescent="0.25">
      <c r="A16" s="216" t="s">
        <v>24</v>
      </c>
      <c r="B16" s="216"/>
      <c r="C16" s="216"/>
      <c r="D16" s="216"/>
      <c r="E16" s="216"/>
      <c r="F16" s="216"/>
      <c r="G16" s="216"/>
      <c r="H16" s="216"/>
      <c r="I16" s="216"/>
      <c r="J16" s="216"/>
    </row>
    <row r="17" spans="1:10" s="24" customFormat="1" ht="12" customHeight="1" x14ac:dyDescent="0.25">
      <c r="A17" s="13" t="s">
        <v>25</v>
      </c>
      <c r="B17" s="14">
        <v>2</v>
      </c>
      <c r="C17" s="33" t="s">
        <v>13</v>
      </c>
      <c r="D17" s="16">
        <f t="shared" ref="D17:D23" si="4">SUM(E17:H17)</f>
        <v>30</v>
      </c>
      <c r="E17" s="16"/>
      <c r="F17" s="16"/>
      <c r="G17" s="33">
        <v>30</v>
      </c>
      <c r="H17" s="16"/>
      <c r="I17" s="20">
        <f t="shared" ref="I17:I23" si="5">ROUNDUP(E17/15,0)</f>
        <v>0</v>
      </c>
      <c r="J17" s="21">
        <f t="shared" ref="J17:J23" si="6">ROUNDUP((F17+G17+H17)/15,0)</f>
        <v>2</v>
      </c>
    </row>
    <row r="18" spans="1:10" s="24" customFormat="1" ht="12" customHeight="1" x14ac:dyDescent="0.25">
      <c r="A18" s="13" t="s">
        <v>26</v>
      </c>
      <c r="B18" s="14">
        <v>0</v>
      </c>
      <c r="C18" s="33" t="s">
        <v>13</v>
      </c>
      <c r="D18" s="16">
        <f t="shared" si="4"/>
        <v>30</v>
      </c>
      <c r="E18" s="17"/>
      <c r="F18" s="18">
        <v>30</v>
      </c>
      <c r="G18" s="18"/>
      <c r="H18" s="16"/>
      <c r="I18" s="20">
        <f t="shared" si="5"/>
        <v>0</v>
      </c>
      <c r="J18" s="21">
        <f t="shared" si="6"/>
        <v>2</v>
      </c>
    </row>
    <row r="19" spans="1:10" s="34" customFormat="1" ht="12" customHeight="1" x14ac:dyDescent="0.25">
      <c r="A19" s="13" t="s">
        <v>27</v>
      </c>
      <c r="B19" s="14">
        <v>6</v>
      </c>
      <c r="C19" s="33" t="s">
        <v>16</v>
      </c>
      <c r="D19" s="16">
        <f t="shared" si="4"/>
        <v>75</v>
      </c>
      <c r="E19" s="17">
        <v>30</v>
      </c>
      <c r="F19" s="18">
        <v>45</v>
      </c>
      <c r="G19" s="18"/>
      <c r="H19" s="16"/>
      <c r="I19" s="20">
        <f t="shared" si="5"/>
        <v>2</v>
      </c>
      <c r="J19" s="21">
        <f t="shared" si="6"/>
        <v>3</v>
      </c>
    </row>
    <row r="20" spans="1:10" s="26" customFormat="1" ht="14.25" customHeight="1" x14ac:dyDescent="0.25">
      <c r="A20" s="13" t="s">
        <v>21</v>
      </c>
      <c r="B20" s="14">
        <v>5</v>
      </c>
      <c r="C20" s="33" t="s">
        <v>16</v>
      </c>
      <c r="D20" s="16">
        <f>SUM(E20:H20)</f>
        <v>45</v>
      </c>
      <c r="E20" s="17">
        <v>15</v>
      </c>
      <c r="F20" s="25">
        <v>10</v>
      </c>
      <c r="G20" s="25">
        <v>20</v>
      </c>
      <c r="H20" s="16"/>
      <c r="I20" s="20">
        <f>ROUNDUP(E20/15,0)</f>
        <v>1</v>
      </c>
      <c r="J20" s="21">
        <f>ROUNDUP((F20+G20+H20)/15,0)</f>
        <v>2</v>
      </c>
    </row>
    <row r="21" spans="1:10" s="24" customFormat="1" ht="12" customHeight="1" x14ac:dyDescent="0.25">
      <c r="A21" s="13" t="s">
        <v>29</v>
      </c>
      <c r="B21" s="14">
        <v>5</v>
      </c>
      <c r="C21" s="15" t="s">
        <v>16</v>
      </c>
      <c r="D21" s="16">
        <f t="shared" si="4"/>
        <v>45</v>
      </c>
      <c r="E21" s="17">
        <v>15</v>
      </c>
      <c r="F21" s="18">
        <v>10</v>
      </c>
      <c r="G21" s="18">
        <v>20</v>
      </c>
      <c r="H21" s="16"/>
      <c r="I21" s="20">
        <f t="shared" si="5"/>
        <v>1</v>
      </c>
      <c r="J21" s="21">
        <f t="shared" si="6"/>
        <v>2</v>
      </c>
    </row>
    <row r="22" spans="1:10" s="22" customFormat="1" ht="12" customHeight="1" x14ac:dyDescent="0.25">
      <c r="A22" s="13" t="s">
        <v>30</v>
      </c>
      <c r="B22" s="14">
        <v>4</v>
      </c>
      <c r="C22" s="33" t="s">
        <v>13</v>
      </c>
      <c r="D22" s="16">
        <f t="shared" si="4"/>
        <v>45</v>
      </c>
      <c r="E22" s="16">
        <v>15</v>
      </c>
      <c r="F22" s="16">
        <v>10</v>
      </c>
      <c r="G22" s="18">
        <v>20</v>
      </c>
      <c r="H22" s="16"/>
      <c r="I22" s="20">
        <f t="shared" si="5"/>
        <v>1</v>
      </c>
      <c r="J22" s="21">
        <f t="shared" si="6"/>
        <v>2</v>
      </c>
    </row>
    <row r="23" spans="1:10" s="22" customFormat="1" ht="12" customHeight="1" x14ac:dyDescent="0.25">
      <c r="A23" s="13" t="s">
        <v>31</v>
      </c>
      <c r="B23" s="14">
        <v>5</v>
      </c>
      <c r="C23" s="33" t="s">
        <v>16</v>
      </c>
      <c r="D23" s="16">
        <f t="shared" si="4"/>
        <v>45</v>
      </c>
      <c r="E23" s="16">
        <v>15</v>
      </c>
      <c r="F23" s="16">
        <v>10</v>
      </c>
      <c r="G23" s="18">
        <v>20</v>
      </c>
      <c r="H23" s="16"/>
      <c r="I23" s="20">
        <f t="shared" si="5"/>
        <v>1</v>
      </c>
      <c r="J23" s="21">
        <f t="shared" si="6"/>
        <v>2</v>
      </c>
    </row>
    <row r="24" spans="1:10" s="26" customFormat="1" ht="12" customHeight="1" x14ac:dyDescent="0.25">
      <c r="A24" s="13" t="s">
        <v>51</v>
      </c>
      <c r="B24" s="14">
        <v>2</v>
      </c>
      <c r="C24" s="15" t="s">
        <v>13</v>
      </c>
      <c r="D24" s="16">
        <f>SUM(E24:H24)</f>
        <v>30</v>
      </c>
      <c r="E24" s="17">
        <v>15</v>
      </c>
      <c r="F24" s="18">
        <v>5</v>
      </c>
      <c r="G24" s="18">
        <v>10</v>
      </c>
      <c r="H24" s="21"/>
      <c r="I24" s="20">
        <f>ROUNDUP(E24/15,0)</f>
        <v>1</v>
      </c>
      <c r="J24" s="21">
        <f>ROUNDUP((F24+G24+H24)/15,0)</f>
        <v>1</v>
      </c>
    </row>
    <row r="25" spans="1:10" s="26" customFormat="1" ht="13.5" x14ac:dyDescent="0.25">
      <c r="A25" s="13" t="s">
        <v>28</v>
      </c>
      <c r="B25" s="14">
        <v>2</v>
      </c>
      <c r="C25" s="15" t="s">
        <v>13</v>
      </c>
      <c r="D25" s="16">
        <f>SUM(E25:H25)</f>
        <v>30</v>
      </c>
      <c r="E25" s="17">
        <v>30</v>
      </c>
      <c r="F25" s="18"/>
      <c r="G25" s="18"/>
      <c r="H25" s="16"/>
      <c r="I25" s="20">
        <f>ROUNDUP(E25/15,0)</f>
        <v>2</v>
      </c>
      <c r="J25" s="21">
        <f>ROUNDUP((F25+G25+H25)/15,0)</f>
        <v>0</v>
      </c>
    </row>
    <row r="26" spans="1:10" s="22" customFormat="1" ht="12" customHeight="1" x14ac:dyDescent="0.25">
      <c r="A26" s="28" t="s">
        <v>23</v>
      </c>
      <c r="B26" s="7">
        <f>SUM(B17:B25)</f>
        <v>31</v>
      </c>
      <c r="C26" s="7">
        <f>COUNTIF(C17:C25,"e")</f>
        <v>4</v>
      </c>
      <c r="D26" s="7">
        <f>SUM(D17:D25)</f>
        <v>375</v>
      </c>
      <c r="E26" s="7">
        <f>SUM(E17:E25)</f>
        <v>135</v>
      </c>
      <c r="F26" s="7">
        <f t="shared" ref="F26:J26" si="7">SUM(F17:F25)</f>
        <v>120</v>
      </c>
      <c r="G26" s="7">
        <f t="shared" si="7"/>
        <v>120</v>
      </c>
      <c r="H26" s="7">
        <f t="shared" si="7"/>
        <v>0</v>
      </c>
      <c r="I26" s="7">
        <f>SUM(I17:I25)</f>
        <v>9</v>
      </c>
      <c r="J26" s="7">
        <f t="shared" si="7"/>
        <v>16</v>
      </c>
    </row>
    <row r="27" spans="1:10" s="22" customFormat="1" ht="12" customHeight="1" x14ac:dyDescent="0.25">
      <c r="A27" s="216" t="s">
        <v>34</v>
      </c>
      <c r="B27" s="216"/>
      <c r="C27" s="216"/>
      <c r="D27" s="216"/>
      <c r="E27" s="216"/>
      <c r="F27" s="216"/>
      <c r="G27" s="216"/>
      <c r="H27" s="216"/>
      <c r="I27" s="216"/>
      <c r="J27" s="216"/>
    </row>
    <row r="28" spans="1:10" s="22" customFormat="1" ht="12" customHeight="1" x14ac:dyDescent="0.25">
      <c r="A28" s="13" t="s">
        <v>35</v>
      </c>
      <c r="B28" s="14">
        <v>2</v>
      </c>
      <c r="C28" s="15" t="s">
        <v>13</v>
      </c>
      <c r="D28" s="16">
        <f t="shared" ref="D28:D35" si="8">SUM(E28:H28)</f>
        <v>30</v>
      </c>
      <c r="E28" s="16"/>
      <c r="F28" s="16"/>
      <c r="G28" s="33">
        <v>30</v>
      </c>
      <c r="H28" s="16"/>
      <c r="I28" s="20">
        <f t="shared" ref="I28:I36" si="9">ROUNDUP(E28/15,0)</f>
        <v>0</v>
      </c>
      <c r="J28" s="21">
        <f t="shared" ref="J28:J36" si="10">ROUNDUP((F28+G28+H28)/15,0)</f>
        <v>2</v>
      </c>
    </row>
    <row r="29" spans="1:10" s="22" customFormat="1" ht="12" customHeight="1" x14ac:dyDescent="0.25">
      <c r="A29" s="154" t="s">
        <v>36</v>
      </c>
      <c r="B29" s="14">
        <v>3</v>
      </c>
      <c r="C29" s="15" t="s">
        <v>16</v>
      </c>
      <c r="D29" s="16">
        <f>SUM(E29:H29)</f>
        <v>30</v>
      </c>
      <c r="E29" s="16">
        <v>30</v>
      </c>
      <c r="F29" s="16"/>
      <c r="G29" s="33"/>
      <c r="H29" s="16"/>
      <c r="I29" s="20">
        <f>ROUNDUP(E29/15,0)</f>
        <v>2</v>
      </c>
      <c r="J29" s="21">
        <f>ROUNDUP((F29+G29+H29)/15,0)</f>
        <v>0</v>
      </c>
    </row>
    <row r="30" spans="1:10" s="22" customFormat="1" ht="27" customHeight="1" x14ac:dyDescent="0.25">
      <c r="A30" s="13" t="s">
        <v>37</v>
      </c>
      <c r="B30" s="14">
        <v>3</v>
      </c>
      <c r="C30" s="15" t="s">
        <v>13</v>
      </c>
      <c r="D30" s="16">
        <f t="shared" si="8"/>
        <v>45</v>
      </c>
      <c r="E30" s="21">
        <v>15</v>
      </c>
      <c r="F30" s="21">
        <v>10</v>
      </c>
      <c r="G30" s="15">
        <v>20</v>
      </c>
      <c r="H30" s="21"/>
      <c r="I30" s="20">
        <f t="shared" si="9"/>
        <v>1</v>
      </c>
      <c r="J30" s="21">
        <f t="shared" si="10"/>
        <v>2</v>
      </c>
    </row>
    <row r="31" spans="1:10" s="22" customFormat="1" ht="12" customHeight="1" x14ac:dyDescent="0.25">
      <c r="A31" s="13" t="s">
        <v>38</v>
      </c>
      <c r="B31" s="14">
        <v>4</v>
      </c>
      <c r="C31" s="33" t="s">
        <v>13</v>
      </c>
      <c r="D31" s="16">
        <f t="shared" si="8"/>
        <v>45</v>
      </c>
      <c r="E31" s="16">
        <v>15</v>
      </c>
      <c r="F31" s="16">
        <v>10</v>
      </c>
      <c r="G31" s="33">
        <v>20</v>
      </c>
      <c r="H31" s="16"/>
      <c r="I31" s="20">
        <f t="shared" si="9"/>
        <v>1</v>
      </c>
      <c r="J31" s="21">
        <f t="shared" si="10"/>
        <v>2</v>
      </c>
    </row>
    <row r="32" spans="1:10" s="22" customFormat="1" ht="12" customHeight="1" x14ac:dyDescent="0.25">
      <c r="A32" s="13" t="s">
        <v>87</v>
      </c>
      <c r="B32" s="14">
        <v>4</v>
      </c>
      <c r="C32" s="33" t="s">
        <v>13</v>
      </c>
      <c r="D32" s="16">
        <f t="shared" si="8"/>
        <v>45</v>
      </c>
      <c r="E32" s="17">
        <v>15</v>
      </c>
      <c r="F32" s="18">
        <v>5</v>
      </c>
      <c r="G32" s="18">
        <v>20</v>
      </c>
      <c r="H32" s="16">
        <v>5</v>
      </c>
      <c r="I32" s="20">
        <f t="shared" si="9"/>
        <v>1</v>
      </c>
      <c r="J32" s="21">
        <f t="shared" si="10"/>
        <v>2</v>
      </c>
    </row>
    <row r="33" spans="1:10" s="22" customFormat="1" ht="12" customHeight="1" x14ac:dyDescent="0.25">
      <c r="A33" s="13" t="s">
        <v>39</v>
      </c>
      <c r="B33" s="14">
        <v>4</v>
      </c>
      <c r="C33" s="15" t="s">
        <v>13</v>
      </c>
      <c r="D33" s="16">
        <f t="shared" si="8"/>
        <v>45</v>
      </c>
      <c r="E33" s="21">
        <v>15</v>
      </c>
      <c r="F33" s="21">
        <v>10</v>
      </c>
      <c r="G33" s="15">
        <v>20</v>
      </c>
      <c r="H33" s="21"/>
      <c r="I33" s="20">
        <f t="shared" si="9"/>
        <v>1</v>
      </c>
      <c r="J33" s="21">
        <f t="shared" si="10"/>
        <v>2</v>
      </c>
    </row>
    <row r="34" spans="1:10" s="22" customFormat="1" ht="12" customHeight="1" x14ac:dyDescent="0.25">
      <c r="A34" s="13" t="s">
        <v>40</v>
      </c>
      <c r="B34" s="14">
        <v>3</v>
      </c>
      <c r="C34" s="15" t="s">
        <v>16</v>
      </c>
      <c r="D34" s="16">
        <f t="shared" si="8"/>
        <v>30</v>
      </c>
      <c r="E34" s="15">
        <v>15</v>
      </c>
      <c r="F34" s="15">
        <v>5</v>
      </c>
      <c r="G34" s="15">
        <v>10</v>
      </c>
      <c r="H34" s="155"/>
      <c r="I34" s="20">
        <f t="shared" si="9"/>
        <v>1</v>
      </c>
      <c r="J34" s="21">
        <f t="shared" si="10"/>
        <v>1</v>
      </c>
    </row>
    <row r="35" spans="1:10" s="22" customFormat="1" ht="12" customHeight="1" x14ac:dyDescent="0.25">
      <c r="A35" s="13" t="s">
        <v>41</v>
      </c>
      <c r="B35" s="14">
        <v>2</v>
      </c>
      <c r="C35" s="15" t="s">
        <v>13</v>
      </c>
      <c r="D35" s="16">
        <f t="shared" si="8"/>
        <v>30</v>
      </c>
      <c r="E35" s="15">
        <v>15</v>
      </c>
      <c r="F35" s="15">
        <v>5</v>
      </c>
      <c r="G35" s="15">
        <v>10</v>
      </c>
      <c r="H35" s="155"/>
      <c r="I35" s="20">
        <f t="shared" si="9"/>
        <v>1</v>
      </c>
      <c r="J35" s="21">
        <f t="shared" si="10"/>
        <v>1</v>
      </c>
    </row>
    <row r="36" spans="1:10" s="22" customFormat="1" ht="12" customHeight="1" x14ac:dyDescent="0.25">
      <c r="A36" s="13" t="s">
        <v>42</v>
      </c>
      <c r="B36" s="14">
        <v>2</v>
      </c>
      <c r="C36" s="33" t="s">
        <v>13</v>
      </c>
      <c r="D36" s="16">
        <v>30</v>
      </c>
      <c r="E36" s="16">
        <v>15</v>
      </c>
      <c r="F36" s="16">
        <v>5</v>
      </c>
      <c r="G36" s="16">
        <v>10</v>
      </c>
      <c r="H36" s="16"/>
      <c r="I36" s="20">
        <f t="shared" si="9"/>
        <v>1</v>
      </c>
      <c r="J36" s="21">
        <f t="shared" si="10"/>
        <v>1</v>
      </c>
    </row>
    <row r="37" spans="1:10" s="22" customFormat="1" ht="12" customHeight="1" x14ac:dyDescent="0.25">
      <c r="A37" s="13" t="s">
        <v>43</v>
      </c>
      <c r="B37" s="14">
        <v>4</v>
      </c>
      <c r="C37" s="33" t="s">
        <v>13</v>
      </c>
      <c r="D37" s="16">
        <f>SUM(E37:H37)</f>
        <v>45</v>
      </c>
      <c r="E37" s="16">
        <v>15</v>
      </c>
      <c r="F37" s="16">
        <v>10</v>
      </c>
      <c r="G37" s="16">
        <v>20</v>
      </c>
      <c r="H37" s="16"/>
      <c r="I37" s="20">
        <f>ROUNDUP(E37/15,0)</f>
        <v>1</v>
      </c>
      <c r="J37" s="21">
        <f>ROUNDUP((F37+G37+H37)/15,0)</f>
        <v>2</v>
      </c>
    </row>
    <row r="38" spans="1:10" s="22" customFormat="1" ht="12" customHeight="1" x14ac:dyDescent="0.25">
      <c r="A38" s="13" t="s">
        <v>33</v>
      </c>
      <c r="B38" s="14">
        <v>1</v>
      </c>
      <c r="C38" s="33" t="s">
        <v>13</v>
      </c>
      <c r="D38" s="16">
        <f>SUM(E38:H38)</f>
        <v>15</v>
      </c>
      <c r="E38" s="21">
        <v>15</v>
      </c>
      <c r="F38" s="16"/>
      <c r="G38" s="33"/>
      <c r="H38" s="156"/>
      <c r="I38" s="20">
        <f>ROUNDUP(E38/15,0)</f>
        <v>1</v>
      </c>
      <c r="J38" s="21">
        <f>ROUNDUP((F38+G38+H38)/15,0)</f>
        <v>0</v>
      </c>
    </row>
    <row r="39" spans="1:10" s="22" customFormat="1" ht="12" customHeight="1" x14ac:dyDescent="0.25">
      <c r="A39" s="28" t="s">
        <v>23</v>
      </c>
      <c r="B39" s="7">
        <f>SUM(B28:B38)</f>
        <v>32</v>
      </c>
      <c r="C39" s="29">
        <f>COUNTIF(C28:C38,"e")</f>
        <v>2</v>
      </c>
      <c r="D39" s="30">
        <f>SUM(D28:D38)</f>
        <v>390</v>
      </c>
      <c r="E39" s="30">
        <f>SUM(E28:E38)</f>
        <v>165</v>
      </c>
      <c r="F39" s="30">
        <f>SUM(F28:F38)</f>
        <v>60</v>
      </c>
      <c r="G39" s="30">
        <f>SUM(G28:G38)</f>
        <v>160</v>
      </c>
      <c r="H39" s="30">
        <f t="shared" ref="H39:J39" si="11">SUM(H28:H37)</f>
        <v>5</v>
      </c>
      <c r="I39" s="31">
        <f t="shared" si="11"/>
        <v>10</v>
      </c>
      <c r="J39" s="30">
        <f t="shared" si="11"/>
        <v>15</v>
      </c>
    </row>
    <row r="40" spans="1:10" s="22" customFormat="1" ht="12" customHeight="1" x14ac:dyDescent="0.25">
      <c r="A40" s="216" t="s">
        <v>44</v>
      </c>
      <c r="B40" s="216"/>
      <c r="C40" s="216"/>
      <c r="D40" s="216"/>
      <c r="E40" s="216"/>
      <c r="F40" s="216"/>
      <c r="G40" s="216"/>
      <c r="H40" s="216"/>
      <c r="I40" s="216"/>
      <c r="J40" s="216"/>
    </row>
    <row r="41" spans="1:10" s="22" customFormat="1" ht="12" customHeight="1" x14ac:dyDescent="0.25">
      <c r="A41" s="13" t="s">
        <v>45</v>
      </c>
      <c r="B41" s="14">
        <v>4</v>
      </c>
      <c r="C41" s="15" t="s">
        <v>16</v>
      </c>
      <c r="D41" s="35">
        <f t="shared" ref="D41:D48" si="12">SUM(E41:H41)</f>
        <v>45</v>
      </c>
      <c r="E41" s="16"/>
      <c r="F41" s="16"/>
      <c r="G41" s="33">
        <v>45</v>
      </c>
      <c r="H41" s="16"/>
      <c r="I41" s="20">
        <f t="shared" ref="I41:I48" si="13">ROUNDUP(E41/15,0)</f>
        <v>0</v>
      </c>
      <c r="J41" s="21">
        <f>ROUNDUP((F41+G41+H41)/15,0)</f>
        <v>3</v>
      </c>
    </row>
    <row r="42" spans="1:10" s="42" customFormat="1" ht="12" customHeight="1" x14ac:dyDescent="0.2">
      <c r="A42" s="67" t="s">
        <v>46</v>
      </c>
      <c r="B42" s="37">
        <v>2</v>
      </c>
      <c r="C42" s="38" t="s">
        <v>13</v>
      </c>
      <c r="D42" s="35">
        <f t="shared" si="12"/>
        <v>30</v>
      </c>
      <c r="E42" s="39"/>
      <c r="F42" s="35">
        <v>10</v>
      </c>
      <c r="G42" s="71">
        <v>20</v>
      </c>
      <c r="H42" s="35"/>
      <c r="I42" s="20">
        <f t="shared" si="13"/>
        <v>0</v>
      </c>
      <c r="J42" s="21">
        <f t="shared" ref="J42:J48" si="14">ROUNDUP((F42+G42+H42)/15,0)</f>
        <v>2</v>
      </c>
    </row>
    <row r="43" spans="1:10" s="22" customFormat="1" ht="12" customHeight="1" x14ac:dyDescent="0.25">
      <c r="A43" s="13" t="s">
        <v>47</v>
      </c>
      <c r="B43" s="14">
        <v>5</v>
      </c>
      <c r="C43" s="33" t="s">
        <v>16</v>
      </c>
      <c r="D43" s="16">
        <f>SUM(E43:H43)</f>
        <v>60</v>
      </c>
      <c r="E43" s="16">
        <v>30</v>
      </c>
      <c r="F43" s="16">
        <v>10</v>
      </c>
      <c r="G43" s="33">
        <v>15</v>
      </c>
      <c r="H43" s="35">
        <v>5</v>
      </c>
      <c r="I43" s="20">
        <f t="shared" si="13"/>
        <v>2</v>
      </c>
      <c r="J43" s="21">
        <f>ROUNDUP((F43+G43+H43)/15,0)</f>
        <v>2</v>
      </c>
    </row>
    <row r="44" spans="1:10" s="22" customFormat="1" ht="12" customHeight="1" x14ac:dyDescent="0.25">
      <c r="A44" s="13" t="s">
        <v>48</v>
      </c>
      <c r="B44" s="14">
        <v>2</v>
      </c>
      <c r="C44" s="33" t="s">
        <v>13</v>
      </c>
      <c r="D44" s="16">
        <f t="shared" si="12"/>
        <v>30</v>
      </c>
      <c r="E44" s="21">
        <v>15</v>
      </c>
      <c r="F44" s="16">
        <v>5</v>
      </c>
      <c r="G44" s="16">
        <v>10</v>
      </c>
      <c r="H44" s="16"/>
      <c r="I44" s="20">
        <f t="shared" si="13"/>
        <v>1</v>
      </c>
      <c r="J44" s="21">
        <f t="shared" si="14"/>
        <v>1</v>
      </c>
    </row>
    <row r="45" spans="1:10" s="22" customFormat="1" ht="12" customHeight="1" x14ac:dyDescent="0.25">
      <c r="A45" s="13" t="s">
        <v>49</v>
      </c>
      <c r="B45" s="14">
        <v>4</v>
      </c>
      <c r="C45" s="15" t="s">
        <v>16</v>
      </c>
      <c r="D45" s="16">
        <f t="shared" si="12"/>
        <v>45</v>
      </c>
      <c r="E45" s="17">
        <v>15</v>
      </c>
      <c r="F45" s="18">
        <v>10</v>
      </c>
      <c r="G45" s="18">
        <v>20</v>
      </c>
      <c r="H45" s="156"/>
      <c r="I45" s="20">
        <f t="shared" si="13"/>
        <v>1</v>
      </c>
      <c r="J45" s="21">
        <f t="shared" si="14"/>
        <v>2</v>
      </c>
    </row>
    <row r="46" spans="1:10" s="22" customFormat="1" ht="12" customHeight="1" x14ac:dyDescent="0.25">
      <c r="A46" s="13" t="s">
        <v>50</v>
      </c>
      <c r="B46" s="14">
        <v>4</v>
      </c>
      <c r="C46" s="33" t="s">
        <v>13</v>
      </c>
      <c r="D46" s="16">
        <f t="shared" si="12"/>
        <v>45</v>
      </c>
      <c r="E46" s="17">
        <v>30</v>
      </c>
      <c r="F46" s="18">
        <v>5</v>
      </c>
      <c r="G46" s="18">
        <v>10</v>
      </c>
      <c r="H46" s="16"/>
      <c r="I46" s="20">
        <f t="shared" si="13"/>
        <v>2</v>
      </c>
      <c r="J46" s="21">
        <f t="shared" si="14"/>
        <v>1</v>
      </c>
    </row>
    <row r="47" spans="1:10" s="22" customFormat="1" ht="12" customHeight="1" x14ac:dyDescent="0.25">
      <c r="A47" s="67" t="s">
        <v>52</v>
      </c>
      <c r="B47" s="14">
        <v>5</v>
      </c>
      <c r="C47" s="15" t="s">
        <v>16</v>
      </c>
      <c r="D47" s="16">
        <f t="shared" si="12"/>
        <v>45</v>
      </c>
      <c r="E47" s="17">
        <v>15</v>
      </c>
      <c r="F47" s="18">
        <v>10</v>
      </c>
      <c r="G47" s="18">
        <v>20</v>
      </c>
      <c r="H47" s="21"/>
      <c r="I47" s="20">
        <f t="shared" si="13"/>
        <v>1</v>
      </c>
      <c r="J47" s="21">
        <f t="shared" si="14"/>
        <v>2</v>
      </c>
    </row>
    <row r="48" spans="1:10" s="22" customFormat="1" ht="13.5" customHeight="1" x14ac:dyDescent="0.25">
      <c r="A48" s="157" t="s">
        <v>84</v>
      </c>
      <c r="B48" s="14">
        <v>4</v>
      </c>
      <c r="C48" s="33" t="s">
        <v>13</v>
      </c>
      <c r="D48" s="16">
        <f t="shared" si="12"/>
        <v>45</v>
      </c>
      <c r="E48" s="16">
        <v>15</v>
      </c>
      <c r="F48" s="16">
        <v>10</v>
      </c>
      <c r="G48" s="33">
        <v>20</v>
      </c>
      <c r="H48" s="16"/>
      <c r="I48" s="20">
        <f t="shared" si="13"/>
        <v>1</v>
      </c>
      <c r="J48" s="21">
        <f t="shared" si="14"/>
        <v>2</v>
      </c>
    </row>
    <row r="49" spans="1:10" s="24" customFormat="1" ht="12" customHeight="1" x14ac:dyDescent="0.25">
      <c r="A49" s="28" t="s">
        <v>23</v>
      </c>
      <c r="B49" s="7">
        <f>SUM(B41:B48)</f>
        <v>30</v>
      </c>
      <c r="C49" s="29">
        <f>COUNTIF(C41:C48,"e")</f>
        <v>4</v>
      </c>
      <c r="D49" s="30">
        <f t="shared" ref="D49:J49" si="15">SUM(D41:D48)</f>
        <v>345</v>
      </c>
      <c r="E49" s="30">
        <f>SUM(E41:E48)</f>
        <v>120</v>
      </c>
      <c r="F49" s="30">
        <f>SUM(F41:F48)</f>
        <v>60</v>
      </c>
      <c r="G49" s="30">
        <f>SUM(G41:G48)</f>
        <v>160</v>
      </c>
      <c r="H49" s="30">
        <f t="shared" si="15"/>
        <v>5</v>
      </c>
      <c r="I49" s="31">
        <f t="shared" si="15"/>
        <v>8</v>
      </c>
      <c r="J49" s="30">
        <f t="shared" si="15"/>
        <v>15</v>
      </c>
    </row>
    <row r="50" spans="1:10" s="22" customFormat="1" ht="12" customHeight="1" x14ac:dyDescent="0.25">
      <c r="A50" s="43" t="s">
        <v>53</v>
      </c>
      <c r="B50" s="7">
        <f>B15+B26+B39+B49</f>
        <v>121</v>
      </c>
      <c r="C50" s="7">
        <f t="shared" ref="C50" si="16">C15+C26+C39+C49</f>
        <v>13</v>
      </c>
      <c r="D50" s="7">
        <f>D15+D26+D39+D49</f>
        <v>1460</v>
      </c>
      <c r="E50" s="44">
        <f>E15+E26+E39+E49</f>
        <v>560</v>
      </c>
      <c r="F50" s="45">
        <f>F15+F26+F39+F49</f>
        <v>330</v>
      </c>
      <c r="G50" s="45">
        <f>G15+G26+G39+G49</f>
        <v>560</v>
      </c>
      <c r="H50" s="45">
        <f>H49+H39+H26+H15</f>
        <v>10</v>
      </c>
      <c r="I50" s="158"/>
      <c r="J50" s="158"/>
    </row>
    <row r="51" spans="1:10" s="55" customFormat="1" x14ac:dyDescent="0.2">
      <c r="A51" s="47" t="s">
        <v>54</v>
      </c>
      <c r="B51" s="159"/>
      <c r="C51" s="160"/>
      <c r="D51" s="161"/>
      <c r="E51" s="51">
        <f>(E50/D50)*100</f>
        <v>38.356164383561641</v>
      </c>
      <c r="F51" s="52">
        <f>(F50/D50)*100</f>
        <v>22.602739726027394</v>
      </c>
      <c r="G51" s="51">
        <f>(G50/D50)*100</f>
        <v>38.356164383561641</v>
      </c>
      <c r="H51" s="51">
        <f>(H50/D50)*100</f>
        <v>0.68493150684931503</v>
      </c>
      <c r="I51" s="162"/>
      <c r="J51" s="163"/>
    </row>
    <row r="52" spans="1:10" s="42" customFormat="1" ht="13.5" x14ac:dyDescent="0.25">
      <c r="A52" s="70"/>
      <c r="B52" s="56"/>
      <c r="C52" s="164"/>
      <c r="D52" s="165"/>
      <c r="E52" s="166"/>
      <c r="F52" s="167"/>
      <c r="G52" s="168"/>
      <c r="H52" s="169"/>
      <c r="I52" s="212"/>
      <c r="J52" s="212"/>
    </row>
    <row r="53" spans="1:10" s="42" customFormat="1" ht="13.5" x14ac:dyDescent="0.25">
      <c r="A53" s="170"/>
      <c r="B53" s="56"/>
      <c r="C53" s="164"/>
      <c r="D53" s="165"/>
      <c r="E53" s="166"/>
      <c r="F53" s="167"/>
      <c r="G53" s="168"/>
      <c r="H53" s="169"/>
      <c r="I53" s="171"/>
      <c r="J53" s="171"/>
    </row>
    <row r="54" spans="1:10" s="42" customFormat="1" ht="94.9" customHeight="1" x14ac:dyDescent="0.2">
      <c r="A54" s="172" t="s">
        <v>1</v>
      </c>
      <c r="B54" s="173" t="s">
        <v>2</v>
      </c>
      <c r="C54" s="174" t="s">
        <v>3</v>
      </c>
      <c r="D54" s="174" t="s">
        <v>4</v>
      </c>
      <c r="E54" s="175" t="s">
        <v>5</v>
      </c>
      <c r="F54" s="176" t="s">
        <v>6</v>
      </c>
      <c r="G54" s="176" t="s">
        <v>7</v>
      </c>
      <c r="H54" s="174" t="s">
        <v>8</v>
      </c>
      <c r="I54" s="175" t="s">
        <v>9</v>
      </c>
      <c r="J54" s="175" t="s">
        <v>10</v>
      </c>
    </row>
    <row r="55" spans="1:10" s="42" customFormat="1" ht="14.25" customHeight="1" x14ac:dyDescent="0.2">
      <c r="A55" s="213" t="s">
        <v>55</v>
      </c>
      <c r="B55" s="213"/>
      <c r="C55" s="213"/>
      <c r="D55" s="213"/>
      <c r="E55" s="213"/>
      <c r="F55" s="213"/>
      <c r="G55" s="213"/>
      <c r="H55" s="213"/>
      <c r="I55" s="213"/>
      <c r="J55" s="213"/>
    </row>
    <row r="56" spans="1:10" s="42" customFormat="1" ht="12" customHeight="1" x14ac:dyDescent="0.2">
      <c r="A56" s="67" t="s">
        <v>56</v>
      </c>
      <c r="B56" s="110">
        <v>4</v>
      </c>
      <c r="C56" s="38" t="s">
        <v>13</v>
      </c>
      <c r="D56" s="35">
        <f t="shared" ref="D56:D63" si="17">SUM(E56:H56)</f>
        <v>45</v>
      </c>
      <c r="E56" s="111">
        <v>15</v>
      </c>
      <c r="F56" s="112">
        <v>10</v>
      </c>
      <c r="G56" s="112">
        <v>20</v>
      </c>
      <c r="H56" s="35"/>
      <c r="I56" s="35">
        <f t="shared" ref="I56:I63" si="18">ROUNDUP(E56/15,0)</f>
        <v>1</v>
      </c>
      <c r="J56" s="39">
        <f t="shared" ref="J56:J63" si="19">ROUNDUP((F56+G56+H56)/15,0)</f>
        <v>2</v>
      </c>
    </row>
    <row r="57" spans="1:10" s="42" customFormat="1" ht="12" customHeight="1" x14ac:dyDescent="0.2">
      <c r="A57" s="177" t="s">
        <v>95</v>
      </c>
      <c r="B57" s="110">
        <v>4</v>
      </c>
      <c r="C57" s="38" t="s">
        <v>13</v>
      </c>
      <c r="D57" s="35">
        <f t="shared" si="17"/>
        <v>45</v>
      </c>
      <c r="E57" s="111">
        <v>15</v>
      </c>
      <c r="F57" s="112">
        <v>10</v>
      </c>
      <c r="G57" s="112">
        <v>20</v>
      </c>
      <c r="H57" s="35"/>
      <c r="I57" s="35">
        <f t="shared" si="18"/>
        <v>1</v>
      </c>
      <c r="J57" s="39">
        <f t="shared" si="19"/>
        <v>2</v>
      </c>
    </row>
    <row r="58" spans="1:10" s="42" customFormat="1" ht="12" customHeight="1" x14ac:dyDescent="0.2">
      <c r="A58" s="67" t="s">
        <v>96</v>
      </c>
      <c r="B58" s="110">
        <v>5</v>
      </c>
      <c r="C58" s="38" t="s">
        <v>16</v>
      </c>
      <c r="D58" s="35">
        <f>SUM(E58:H58)</f>
        <v>60</v>
      </c>
      <c r="E58" s="111">
        <v>30</v>
      </c>
      <c r="F58" s="112">
        <v>10</v>
      </c>
      <c r="G58" s="112">
        <v>15</v>
      </c>
      <c r="H58" s="35">
        <v>5</v>
      </c>
      <c r="I58" s="35">
        <f t="shared" si="18"/>
        <v>2</v>
      </c>
      <c r="J58" s="39">
        <f>ROUNDUP((F58+G58+H58)/15,0)</f>
        <v>2</v>
      </c>
    </row>
    <row r="59" spans="1:10" s="42" customFormat="1" ht="12" customHeight="1" x14ac:dyDescent="0.2">
      <c r="A59" s="67" t="s">
        <v>97</v>
      </c>
      <c r="B59" s="110">
        <v>2</v>
      </c>
      <c r="C59" s="38" t="s">
        <v>13</v>
      </c>
      <c r="D59" s="35">
        <f t="shared" si="17"/>
        <v>30</v>
      </c>
      <c r="E59" s="111">
        <v>15</v>
      </c>
      <c r="F59" s="112">
        <v>5</v>
      </c>
      <c r="G59" s="112">
        <v>10</v>
      </c>
      <c r="H59" s="35"/>
      <c r="I59" s="35">
        <f t="shared" si="18"/>
        <v>1</v>
      </c>
      <c r="J59" s="39">
        <f t="shared" si="19"/>
        <v>1</v>
      </c>
    </row>
    <row r="60" spans="1:10" s="42" customFormat="1" ht="27" customHeight="1" x14ac:dyDescent="0.2">
      <c r="A60" s="178" t="s">
        <v>98</v>
      </c>
      <c r="B60" s="110">
        <v>2</v>
      </c>
      <c r="C60" s="71" t="s">
        <v>13</v>
      </c>
      <c r="D60" s="35">
        <f t="shared" si="17"/>
        <v>30</v>
      </c>
      <c r="E60" s="110">
        <v>15</v>
      </c>
      <c r="F60" s="112">
        <v>5</v>
      </c>
      <c r="G60" s="18">
        <v>10</v>
      </c>
      <c r="H60" s="35"/>
      <c r="I60" s="35">
        <f t="shared" si="18"/>
        <v>1</v>
      </c>
      <c r="J60" s="39">
        <f t="shared" si="19"/>
        <v>1</v>
      </c>
    </row>
    <row r="61" spans="1:10" s="42" customFormat="1" ht="12" customHeight="1" x14ac:dyDescent="0.2">
      <c r="A61" s="67" t="s">
        <v>99</v>
      </c>
      <c r="B61" s="110">
        <v>4</v>
      </c>
      <c r="C61" s="38" t="s">
        <v>13</v>
      </c>
      <c r="D61" s="35">
        <f t="shared" si="17"/>
        <v>45</v>
      </c>
      <c r="E61" s="35">
        <v>15</v>
      </c>
      <c r="F61" s="35">
        <v>10</v>
      </c>
      <c r="G61" s="71">
        <v>20</v>
      </c>
      <c r="H61" s="35"/>
      <c r="I61" s="35">
        <f t="shared" si="18"/>
        <v>1</v>
      </c>
      <c r="J61" s="39">
        <f t="shared" si="19"/>
        <v>2</v>
      </c>
    </row>
    <row r="62" spans="1:10" s="70" customFormat="1" ht="12" customHeight="1" x14ac:dyDescent="0.2">
      <c r="A62" s="67" t="s">
        <v>100</v>
      </c>
      <c r="B62" s="110">
        <v>4</v>
      </c>
      <c r="C62" s="71" t="s">
        <v>13</v>
      </c>
      <c r="D62" s="35">
        <f t="shared" si="17"/>
        <v>40</v>
      </c>
      <c r="E62" s="111">
        <v>15</v>
      </c>
      <c r="F62" s="111">
        <v>10</v>
      </c>
      <c r="G62" s="111">
        <v>10</v>
      </c>
      <c r="H62" s="35">
        <v>5</v>
      </c>
      <c r="I62" s="35">
        <f t="shared" si="18"/>
        <v>1</v>
      </c>
      <c r="J62" s="39">
        <f t="shared" si="19"/>
        <v>2</v>
      </c>
    </row>
    <row r="63" spans="1:10" s="42" customFormat="1" ht="12" customHeight="1" x14ac:dyDescent="0.2">
      <c r="A63" s="67" t="s">
        <v>101</v>
      </c>
      <c r="B63" s="110">
        <v>4</v>
      </c>
      <c r="C63" s="38" t="s">
        <v>13</v>
      </c>
      <c r="D63" s="35">
        <f t="shared" si="17"/>
        <v>45</v>
      </c>
      <c r="E63" s="111">
        <v>15</v>
      </c>
      <c r="F63" s="112">
        <v>10</v>
      </c>
      <c r="G63" s="112">
        <v>20</v>
      </c>
      <c r="H63" s="35"/>
      <c r="I63" s="35">
        <f t="shared" si="18"/>
        <v>1</v>
      </c>
      <c r="J63" s="39">
        <f t="shared" si="19"/>
        <v>2</v>
      </c>
    </row>
    <row r="64" spans="1:10" s="42" customFormat="1" ht="12" customHeight="1" x14ac:dyDescent="0.2">
      <c r="A64" s="179" t="s">
        <v>23</v>
      </c>
      <c r="B64" s="180">
        <f>SUM(B56:B63)</f>
        <v>29</v>
      </c>
      <c r="C64" s="181">
        <f>COUNTIF(C54:C63,"e")</f>
        <v>1</v>
      </c>
      <c r="D64" s="182">
        <f t="shared" ref="D64:J64" si="20">SUM(D56:D63)</f>
        <v>340</v>
      </c>
      <c r="E64" s="182">
        <f t="shared" si="20"/>
        <v>135</v>
      </c>
      <c r="F64" s="182">
        <f t="shared" si="20"/>
        <v>70</v>
      </c>
      <c r="G64" s="182">
        <f t="shared" si="20"/>
        <v>125</v>
      </c>
      <c r="H64" s="182">
        <f t="shared" si="20"/>
        <v>10</v>
      </c>
      <c r="I64" s="182">
        <f t="shared" si="20"/>
        <v>9</v>
      </c>
      <c r="J64" s="182">
        <f t="shared" si="20"/>
        <v>14</v>
      </c>
    </row>
    <row r="65" spans="1:10" s="42" customFormat="1" ht="12" customHeight="1" x14ac:dyDescent="0.2">
      <c r="A65" s="214" t="s">
        <v>62</v>
      </c>
      <c r="B65" s="214"/>
      <c r="C65" s="214"/>
      <c r="D65" s="214"/>
      <c r="E65" s="214"/>
      <c r="F65" s="214"/>
      <c r="G65" s="214"/>
      <c r="H65" s="214"/>
      <c r="I65" s="214"/>
      <c r="J65" s="214"/>
    </row>
    <row r="66" spans="1:10" s="70" customFormat="1" ht="12" customHeight="1" x14ac:dyDescent="0.2">
      <c r="A66" s="67" t="s">
        <v>102</v>
      </c>
      <c r="B66" s="110">
        <v>2</v>
      </c>
      <c r="C66" s="71" t="s">
        <v>13</v>
      </c>
      <c r="D66" s="35">
        <f t="shared" ref="D66:D74" si="21">SUM(E66:H66)</f>
        <v>30</v>
      </c>
      <c r="E66" s="35">
        <v>15</v>
      </c>
      <c r="F66" s="35">
        <v>5</v>
      </c>
      <c r="G66" s="71">
        <v>10</v>
      </c>
      <c r="H66" s="35"/>
      <c r="I66" s="35">
        <f t="shared" ref="I66:I72" si="22">ROUNDUP(E66/15,0)</f>
        <v>1</v>
      </c>
      <c r="J66" s="39">
        <f t="shared" ref="J66:J75" si="23">ROUNDUP((F66+G66+H66)/15,0)</f>
        <v>1</v>
      </c>
    </row>
    <row r="67" spans="1:10" s="42" customFormat="1" ht="30" customHeight="1" x14ac:dyDescent="0.2">
      <c r="A67" s="178" t="s">
        <v>103</v>
      </c>
      <c r="B67" s="110">
        <v>4</v>
      </c>
      <c r="C67" s="38" t="s">
        <v>16</v>
      </c>
      <c r="D67" s="35">
        <f t="shared" si="21"/>
        <v>45</v>
      </c>
      <c r="E67" s="35">
        <v>15</v>
      </c>
      <c r="F67" s="35">
        <v>10</v>
      </c>
      <c r="G67" s="71">
        <v>20</v>
      </c>
      <c r="H67" s="35"/>
      <c r="I67" s="35">
        <f t="shared" si="22"/>
        <v>1</v>
      </c>
      <c r="J67" s="39">
        <f t="shared" si="23"/>
        <v>2</v>
      </c>
    </row>
    <row r="68" spans="1:10" s="70" customFormat="1" ht="12" customHeight="1" x14ac:dyDescent="0.2">
      <c r="A68" s="177" t="s">
        <v>104</v>
      </c>
      <c r="B68" s="110">
        <v>5</v>
      </c>
      <c r="C68" s="71" t="s">
        <v>16</v>
      </c>
      <c r="D68" s="35">
        <f t="shared" si="21"/>
        <v>60</v>
      </c>
      <c r="E68" s="111">
        <v>30</v>
      </c>
      <c r="F68" s="112">
        <v>10</v>
      </c>
      <c r="G68" s="112">
        <v>20</v>
      </c>
      <c r="H68" s="35"/>
      <c r="I68" s="35">
        <f t="shared" si="22"/>
        <v>2</v>
      </c>
      <c r="J68" s="39">
        <f t="shared" si="23"/>
        <v>2</v>
      </c>
    </row>
    <row r="69" spans="1:10" s="70" customFormat="1" ht="29.45" customHeight="1" x14ac:dyDescent="0.2">
      <c r="A69" s="178" t="s">
        <v>105</v>
      </c>
      <c r="B69" s="110">
        <v>2</v>
      </c>
      <c r="C69" s="71" t="s">
        <v>13</v>
      </c>
      <c r="D69" s="35">
        <f t="shared" si="21"/>
        <v>30</v>
      </c>
      <c r="E69" s="110">
        <v>15</v>
      </c>
      <c r="F69" s="112">
        <v>5</v>
      </c>
      <c r="G69" s="18">
        <v>10</v>
      </c>
      <c r="H69" s="35"/>
      <c r="I69" s="35">
        <f t="shared" si="22"/>
        <v>1</v>
      </c>
      <c r="J69" s="39">
        <f t="shared" si="23"/>
        <v>1</v>
      </c>
    </row>
    <row r="70" spans="1:10" s="70" customFormat="1" ht="12" customHeight="1" x14ac:dyDescent="0.2">
      <c r="A70" s="67" t="s">
        <v>106</v>
      </c>
      <c r="B70" s="110">
        <v>4</v>
      </c>
      <c r="C70" s="38" t="s">
        <v>16</v>
      </c>
      <c r="D70" s="35">
        <f t="shared" si="21"/>
        <v>60</v>
      </c>
      <c r="E70" s="111">
        <v>30</v>
      </c>
      <c r="F70" s="112">
        <v>10</v>
      </c>
      <c r="G70" s="112">
        <v>20</v>
      </c>
      <c r="H70" s="35"/>
      <c r="I70" s="35">
        <f t="shared" si="22"/>
        <v>2</v>
      </c>
      <c r="J70" s="39">
        <f t="shared" si="23"/>
        <v>2</v>
      </c>
    </row>
    <row r="71" spans="1:10" s="81" customFormat="1" x14ac:dyDescent="0.2">
      <c r="A71" s="67" t="s">
        <v>107</v>
      </c>
      <c r="B71" s="110">
        <v>4</v>
      </c>
      <c r="C71" s="71" t="s">
        <v>13</v>
      </c>
      <c r="D71" s="35">
        <f t="shared" si="21"/>
        <v>45</v>
      </c>
      <c r="E71" s="111">
        <v>15</v>
      </c>
      <c r="F71" s="111">
        <v>10</v>
      </c>
      <c r="G71" s="111">
        <v>20</v>
      </c>
      <c r="H71" s="35"/>
      <c r="I71" s="35">
        <f t="shared" si="22"/>
        <v>1</v>
      </c>
      <c r="J71" s="39">
        <f t="shared" si="23"/>
        <v>2</v>
      </c>
    </row>
    <row r="72" spans="1:10" s="81" customFormat="1" x14ac:dyDescent="0.2">
      <c r="A72" s="67" t="s">
        <v>108</v>
      </c>
      <c r="B72" s="110">
        <v>4</v>
      </c>
      <c r="C72" s="71" t="s">
        <v>13</v>
      </c>
      <c r="D72" s="35">
        <f t="shared" si="21"/>
        <v>45</v>
      </c>
      <c r="E72" s="110">
        <v>15</v>
      </c>
      <c r="F72" s="112">
        <v>10</v>
      </c>
      <c r="G72" s="18">
        <v>20</v>
      </c>
      <c r="H72" s="35"/>
      <c r="I72" s="35">
        <f t="shared" si="22"/>
        <v>1</v>
      </c>
      <c r="J72" s="39">
        <f t="shared" si="23"/>
        <v>2</v>
      </c>
    </row>
    <row r="73" spans="1:10" s="81" customFormat="1" x14ac:dyDescent="0.2">
      <c r="A73" s="67" t="s">
        <v>69</v>
      </c>
      <c r="B73" s="110">
        <v>1</v>
      </c>
      <c r="C73" s="71" t="s">
        <v>13</v>
      </c>
      <c r="D73" s="35">
        <f t="shared" si="21"/>
        <v>15</v>
      </c>
      <c r="E73" s="110"/>
      <c r="F73" s="112"/>
      <c r="G73" s="18">
        <v>15</v>
      </c>
      <c r="H73" s="35"/>
      <c r="I73" s="35"/>
      <c r="J73" s="39">
        <f t="shared" si="23"/>
        <v>1</v>
      </c>
    </row>
    <row r="74" spans="1:10" s="81" customFormat="1" x14ac:dyDescent="0.2">
      <c r="A74" s="67" t="s">
        <v>70</v>
      </c>
      <c r="B74" s="110">
        <v>6</v>
      </c>
      <c r="C74" s="71" t="s">
        <v>16</v>
      </c>
      <c r="D74" s="35">
        <f t="shared" si="21"/>
        <v>0</v>
      </c>
      <c r="E74" s="110"/>
      <c r="F74" s="112"/>
      <c r="G74" s="18"/>
      <c r="H74" s="35"/>
      <c r="I74" s="35">
        <f>ROUNDUP(E74/15,0)</f>
        <v>0</v>
      </c>
      <c r="J74" s="39">
        <f t="shared" si="23"/>
        <v>0</v>
      </c>
    </row>
    <row r="75" spans="1:10" s="81" customFormat="1" ht="13.5" x14ac:dyDescent="0.2">
      <c r="A75" s="179" t="s">
        <v>23</v>
      </c>
      <c r="B75" s="180">
        <f>SUM(B66:B74)</f>
        <v>32</v>
      </c>
      <c r="C75" s="181">
        <f>COUNTIF(C66:C74,"e")</f>
        <v>4</v>
      </c>
      <c r="D75" s="182">
        <f t="shared" ref="D75:I75" si="24">SUM(D66:D74)</f>
        <v>330</v>
      </c>
      <c r="E75" s="182">
        <f t="shared" si="24"/>
        <v>135</v>
      </c>
      <c r="F75" s="182">
        <f t="shared" si="24"/>
        <v>60</v>
      </c>
      <c r="G75" s="182">
        <f t="shared" si="24"/>
        <v>135</v>
      </c>
      <c r="H75" s="182">
        <f t="shared" si="24"/>
        <v>0</v>
      </c>
      <c r="I75" s="182">
        <f t="shared" si="24"/>
        <v>9</v>
      </c>
      <c r="J75" s="180">
        <f t="shared" si="23"/>
        <v>13</v>
      </c>
    </row>
    <row r="76" spans="1:10" s="81" customFormat="1" ht="13.5" x14ac:dyDescent="0.2">
      <c r="A76" s="214" t="s">
        <v>71</v>
      </c>
      <c r="B76" s="214"/>
      <c r="C76" s="214"/>
      <c r="D76" s="214"/>
      <c r="E76" s="214"/>
      <c r="F76" s="214"/>
      <c r="G76" s="214"/>
      <c r="H76" s="214"/>
      <c r="I76" s="214"/>
      <c r="J76" s="214"/>
    </row>
    <row r="77" spans="1:10" s="81" customFormat="1" ht="25.5" x14ac:dyDescent="0.2">
      <c r="A77" s="178" t="s">
        <v>109</v>
      </c>
      <c r="B77" s="110">
        <v>2</v>
      </c>
      <c r="C77" s="71" t="s">
        <v>13</v>
      </c>
      <c r="D77" s="35">
        <f t="shared" ref="D77:D83" si="25">SUM(E77:H77)</f>
        <v>30</v>
      </c>
      <c r="E77" s="17">
        <v>15</v>
      </c>
      <c r="F77" s="112">
        <v>5</v>
      </c>
      <c r="G77" s="18">
        <v>10</v>
      </c>
      <c r="H77" s="35"/>
      <c r="I77" s="35">
        <f t="shared" ref="I77:I83" si="26">ROUNDUP(E77/15,0)</f>
        <v>1</v>
      </c>
      <c r="J77" s="39">
        <f t="shared" ref="J77:J84" si="27">ROUNDUP((F77+G77+H77)/15,0)</f>
        <v>1</v>
      </c>
    </row>
    <row r="78" spans="1:10" s="81" customFormat="1" ht="25.5" x14ac:dyDescent="0.2">
      <c r="A78" s="79" t="s">
        <v>110</v>
      </c>
      <c r="B78" s="110">
        <v>4</v>
      </c>
      <c r="C78" s="71" t="s">
        <v>13</v>
      </c>
      <c r="D78" s="35">
        <f t="shared" si="25"/>
        <v>45</v>
      </c>
      <c r="E78" s="111">
        <v>15</v>
      </c>
      <c r="F78" s="111">
        <v>8</v>
      </c>
      <c r="G78" s="111">
        <v>20</v>
      </c>
      <c r="H78" s="35">
        <v>2</v>
      </c>
      <c r="I78" s="35">
        <f t="shared" si="26"/>
        <v>1</v>
      </c>
      <c r="J78" s="39">
        <f t="shared" si="27"/>
        <v>2</v>
      </c>
    </row>
    <row r="79" spans="1:10" s="81" customFormat="1" x14ac:dyDescent="0.2">
      <c r="A79" s="67" t="s">
        <v>111</v>
      </c>
      <c r="B79" s="110">
        <v>5</v>
      </c>
      <c r="C79" s="71" t="s">
        <v>16</v>
      </c>
      <c r="D79" s="35">
        <f t="shared" si="25"/>
        <v>60</v>
      </c>
      <c r="E79" s="110">
        <v>15</v>
      </c>
      <c r="F79" s="112">
        <v>10</v>
      </c>
      <c r="G79" s="18">
        <v>30</v>
      </c>
      <c r="H79" s="35">
        <v>5</v>
      </c>
      <c r="I79" s="35">
        <f t="shared" si="26"/>
        <v>1</v>
      </c>
      <c r="J79" s="39">
        <f t="shared" si="27"/>
        <v>3</v>
      </c>
    </row>
    <row r="80" spans="1:10" s="81" customFormat="1" ht="27" customHeight="1" x14ac:dyDescent="0.2">
      <c r="A80" s="178" t="s">
        <v>112</v>
      </c>
      <c r="B80" s="110">
        <v>4</v>
      </c>
      <c r="C80" s="71" t="s">
        <v>13</v>
      </c>
      <c r="D80" s="35">
        <f t="shared" si="25"/>
        <v>45</v>
      </c>
      <c r="E80" s="111">
        <v>15</v>
      </c>
      <c r="F80" s="111">
        <v>10</v>
      </c>
      <c r="G80" s="111">
        <v>20</v>
      </c>
      <c r="H80" s="35"/>
      <c r="I80" s="35">
        <f t="shared" si="26"/>
        <v>1</v>
      </c>
      <c r="J80" s="39">
        <f t="shared" si="27"/>
        <v>2</v>
      </c>
    </row>
    <row r="81" spans="1:10" s="81" customFormat="1" x14ac:dyDescent="0.2">
      <c r="A81" s="67" t="s">
        <v>113</v>
      </c>
      <c r="B81" s="110">
        <v>4</v>
      </c>
      <c r="C81" s="71" t="s">
        <v>13</v>
      </c>
      <c r="D81" s="35">
        <f t="shared" si="25"/>
        <v>45</v>
      </c>
      <c r="E81" s="110">
        <v>15</v>
      </c>
      <c r="F81" s="112">
        <v>10</v>
      </c>
      <c r="G81" s="18">
        <v>20</v>
      </c>
      <c r="H81" s="35"/>
      <c r="I81" s="35">
        <f t="shared" si="26"/>
        <v>1</v>
      </c>
      <c r="J81" s="39">
        <f t="shared" si="27"/>
        <v>2</v>
      </c>
    </row>
    <row r="82" spans="1:10" s="81" customFormat="1" x14ac:dyDescent="0.2">
      <c r="A82" s="67" t="s">
        <v>74</v>
      </c>
      <c r="B82" s="110">
        <v>3</v>
      </c>
      <c r="C82" s="71" t="s">
        <v>13</v>
      </c>
      <c r="D82" s="35">
        <f t="shared" si="25"/>
        <v>45</v>
      </c>
      <c r="E82" s="35"/>
      <c r="F82" s="35"/>
      <c r="G82" s="35">
        <v>45</v>
      </c>
      <c r="H82" s="35"/>
      <c r="I82" s="35">
        <f t="shared" si="26"/>
        <v>0</v>
      </c>
      <c r="J82" s="39">
        <f t="shared" si="27"/>
        <v>3</v>
      </c>
    </row>
    <row r="83" spans="1:10" s="81" customFormat="1" x14ac:dyDescent="0.2">
      <c r="A83" s="67" t="s">
        <v>75</v>
      </c>
      <c r="B83" s="110">
        <v>6</v>
      </c>
      <c r="C83" s="71" t="s">
        <v>16</v>
      </c>
      <c r="D83" s="35">
        <f t="shared" si="25"/>
        <v>0</v>
      </c>
      <c r="E83" s="35"/>
      <c r="F83" s="35"/>
      <c r="G83" s="35"/>
      <c r="H83" s="35"/>
      <c r="I83" s="35">
        <f t="shared" si="26"/>
        <v>0</v>
      </c>
      <c r="J83" s="39">
        <f t="shared" si="27"/>
        <v>0</v>
      </c>
    </row>
    <row r="84" spans="1:10" ht="13.5" x14ac:dyDescent="0.2">
      <c r="A84" s="179" t="s">
        <v>23</v>
      </c>
      <c r="B84" s="183">
        <f>SUM(B77:B83)</f>
        <v>28</v>
      </c>
      <c r="C84" s="184">
        <f>COUNTIF(C77:C83,"e")</f>
        <v>2</v>
      </c>
      <c r="D84" s="185">
        <f t="shared" ref="D84:I84" si="28">SUM(D77:D83)</f>
        <v>270</v>
      </c>
      <c r="E84" s="182">
        <f t="shared" si="28"/>
        <v>75</v>
      </c>
      <c r="F84" s="182">
        <f t="shared" si="28"/>
        <v>43</v>
      </c>
      <c r="G84" s="182">
        <f t="shared" si="28"/>
        <v>145</v>
      </c>
      <c r="H84" s="182">
        <f t="shared" si="28"/>
        <v>7</v>
      </c>
      <c r="I84" s="182">
        <f t="shared" si="28"/>
        <v>5</v>
      </c>
      <c r="J84" s="180">
        <f t="shared" si="27"/>
        <v>13</v>
      </c>
    </row>
    <row r="85" spans="1:10" x14ac:dyDescent="0.2">
      <c r="A85" s="186" t="s">
        <v>76</v>
      </c>
      <c r="B85" s="180">
        <f t="shared" ref="B85:H85" si="29">B64+B75+B84</f>
        <v>89</v>
      </c>
      <c r="C85" s="180">
        <f t="shared" si="29"/>
        <v>7</v>
      </c>
      <c r="D85" s="180">
        <f t="shared" si="29"/>
        <v>940</v>
      </c>
      <c r="E85" s="187">
        <f t="shared" si="29"/>
        <v>345</v>
      </c>
      <c r="F85" s="188">
        <f t="shared" si="29"/>
        <v>173</v>
      </c>
      <c r="G85" s="188">
        <f t="shared" si="29"/>
        <v>405</v>
      </c>
      <c r="H85" s="188">
        <f t="shared" si="29"/>
        <v>17</v>
      </c>
      <c r="I85" s="189"/>
      <c r="J85" s="190"/>
    </row>
    <row r="86" spans="1:10" x14ac:dyDescent="0.2">
      <c r="A86" s="191" t="s">
        <v>77</v>
      </c>
      <c r="B86" s="192">
        <f t="shared" ref="B86:H86" si="30">B15+B26+B39+B49+B64+B75+B84</f>
        <v>210</v>
      </c>
      <c r="C86" s="192">
        <f t="shared" si="30"/>
        <v>20</v>
      </c>
      <c r="D86" s="192">
        <f t="shared" si="30"/>
        <v>2400</v>
      </c>
      <c r="E86" s="193">
        <f t="shared" si="30"/>
        <v>905</v>
      </c>
      <c r="F86" s="192">
        <f t="shared" si="30"/>
        <v>503</v>
      </c>
      <c r="G86" s="192">
        <f t="shared" si="30"/>
        <v>965</v>
      </c>
      <c r="H86" s="192">
        <f t="shared" si="30"/>
        <v>27</v>
      </c>
      <c r="I86" s="194"/>
      <c r="J86" s="194"/>
    </row>
    <row r="87" spans="1:10" ht="13.5" x14ac:dyDescent="0.2">
      <c r="A87" s="195" t="s">
        <v>78</v>
      </c>
      <c r="B87" s="196"/>
      <c r="C87" s="197"/>
      <c r="D87" s="198"/>
      <c r="E87" s="199">
        <f>(E86/D86)*100</f>
        <v>37.708333333333336</v>
      </c>
      <c r="F87" s="200">
        <f>(F86/D86)*100</f>
        <v>20.958333333333336</v>
      </c>
      <c r="G87" s="199">
        <f>(G86/D86)*100</f>
        <v>40.208333333333336</v>
      </c>
      <c r="H87" s="199">
        <f>(H86/D86)*100</f>
        <v>1.125</v>
      </c>
      <c r="I87" s="201"/>
      <c r="J87" s="202"/>
    </row>
    <row r="88" spans="1:10" ht="13.5" x14ac:dyDescent="0.2">
      <c r="A88" s="203"/>
      <c r="B88" s="196"/>
      <c r="C88" s="197"/>
      <c r="D88" s="198"/>
      <c r="E88" s="204"/>
      <c r="F88" s="204"/>
      <c r="G88" s="204"/>
      <c r="H88" s="204"/>
      <c r="I88" s="201"/>
      <c r="J88" s="202"/>
    </row>
    <row r="89" spans="1:10" x14ac:dyDescent="0.2">
      <c r="A89" s="70" t="s">
        <v>79</v>
      </c>
      <c r="J89" s="3"/>
    </row>
    <row r="90" spans="1:10" x14ac:dyDescent="0.2">
      <c r="A90" s="100" t="s">
        <v>80</v>
      </c>
      <c r="J90" s="3"/>
    </row>
    <row r="91" spans="1:10" x14ac:dyDescent="0.2">
      <c r="A91" s="100" t="s">
        <v>81</v>
      </c>
      <c r="J91" s="3"/>
    </row>
    <row r="92" spans="1:10" x14ac:dyDescent="0.2">
      <c r="J92" s="3"/>
    </row>
    <row r="93" spans="1:10" x14ac:dyDescent="0.2">
      <c r="J93" s="3"/>
    </row>
    <row r="94" spans="1:10" x14ac:dyDescent="0.2">
      <c r="J94" s="3"/>
    </row>
    <row r="95" spans="1:10" x14ac:dyDescent="0.2">
      <c r="J95" s="3"/>
    </row>
    <row r="96" spans="1:10" x14ac:dyDescent="0.2">
      <c r="J96" s="3"/>
    </row>
    <row r="97" spans="10:10" x14ac:dyDescent="0.2">
      <c r="J97" s="3"/>
    </row>
    <row r="98" spans="10:10" x14ac:dyDescent="0.2">
      <c r="J98" s="3"/>
    </row>
    <row r="99" spans="10:10" x14ac:dyDescent="0.2">
      <c r="J99" s="3"/>
    </row>
    <row r="100" spans="10:10" x14ac:dyDescent="0.2">
      <c r="J100" s="3"/>
    </row>
    <row r="101" spans="10:10" x14ac:dyDescent="0.2">
      <c r="J101" s="3"/>
    </row>
    <row r="102" spans="10:10" x14ac:dyDescent="0.2">
      <c r="J102" s="3"/>
    </row>
    <row r="103" spans="10:10" x14ac:dyDescent="0.2">
      <c r="J103" s="3"/>
    </row>
    <row r="104" spans="10:10" x14ac:dyDescent="0.2">
      <c r="J104" s="3"/>
    </row>
    <row r="105" spans="10:10" x14ac:dyDescent="0.2">
      <c r="J105" s="3"/>
    </row>
    <row r="106" spans="10:10" x14ac:dyDescent="0.2">
      <c r="J106" s="3"/>
    </row>
    <row r="107" spans="10:10" x14ac:dyDescent="0.2">
      <c r="J107" s="3"/>
    </row>
    <row r="108" spans="10:10" x14ac:dyDescent="0.2">
      <c r="J108" s="3"/>
    </row>
    <row r="109" spans="10:10" x14ac:dyDescent="0.2">
      <c r="J109" s="3"/>
    </row>
    <row r="110" spans="10:10" x14ac:dyDescent="0.2">
      <c r="J110" s="3"/>
    </row>
    <row r="111" spans="10:10" x14ac:dyDescent="0.2">
      <c r="J111" s="3"/>
    </row>
    <row r="112" spans="10:10" x14ac:dyDescent="0.2">
      <c r="J112" s="3"/>
    </row>
    <row r="113" spans="10:10" x14ac:dyDescent="0.2">
      <c r="J113" s="3"/>
    </row>
    <row r="114" spans="10:10" x14ac:dyDescent="0.2">
      <c r="J114" s="3"/>
    </row>
    <row r="115" spans="10:10" x14ac:dyDescent="0.2">
      <c r="J115" s="3"/>
    </row>
    <row r="116" spans="10:10" x14ac:dyDescent="0.2">
      <c r="J116" s="3"/>
    </row>
    <row r="117" spans="10:10" x14ac:dyDescent="0.2">
      <c r="J117" s="3"/>
    </row>
    <row r="118" spans="10:10" x14ac:dyDescent="0.2">
      <c r="J118" s="3"/>
    </row>
    <row r="119" spans="10:10" x14ac:dyDescent="0.2">
      <c r="J119" s="3"/>
    </row>
    <row r="120" spans="10:10" x14ac:dyDescent="0.2">
      <c r="J120" s="3"/>
    </row>
    <row r="121" spans="10:10" x14ac:dyDescent="0.2">
      <c r="J121" s="3"/>
    </row>
    <row r="122" spans="10:10" x14ac:dyDescent="0.2">
      <c r="J122" s="3"/>
    </row>
    <row r="123" spans="10:10" x14ac:dyDescent="0.2">
      <c r="J123" s="3"/>
    </row>
    <row r="124" spans="10:10" x14ac:dyDescent="0.2">
      <c r="J124" s="3"/>
    </row>
    <row r="125" spans="10:10" x14ac:dyDescent="0.2">
      <c r="J125" s="3"/>
    </row>
    <row r="126" spans="10:10" x14ac:dyDescent="0.2">
      <c r="J126" s="3"/>
    </row>
    <row r="127" spans="10:10" x14ac:dyDescent="0.2">
      <c r="J127" s="3"/>
    </row>
    <row r="128" spans="10:10" x14ac:dyDescent="0.2">
      <c r="J128" s="3"/>
    </row>
    <row r="129" spans="10:10" x14ac:dyDescent="0.2">
      <c r="J129" s="3"/>
    </row>
    <row r="130" spans="10:10" x14ac:dyDescent="0.2">
      <c r="J130" s="3"/>
    </row>
    <row r="131" spans="10:10" x14ac:dyDescent="0.2">
      <c r="J131" s="3"/>
    </row>
    <row r="132" spans="10:10" x14ac:dyDescent="0.2">
      <c r="J132" s="3"/>
    </row>
    <row r="133" spans="10:10" x14ac:dyDescent="0.2">
      <c r="J133" s="3"/>
    </row>
    <row r="134" spans="10:10" x14ac:dyDescent="0.2">
      <c r="J134" s="3"/>
    </row>
    <row r="135" spans="10:10" x14ac:dyDescent="0.2">
      <c r="J135" s="3"/>
    </row>
    <row r="136" spans="10:10" x14ac:dyDescent="0.2">
      <c r="J136" s="3"/>
    </row>
    <row r="137" spans="10:10" x14ac:dyDescent="0.2">
      <c r="J137" s="3"/>
    </row>
    <row r="138" spans="10:10" x14ac:dyDescent="0.2">
      <c r="J138" s="3"/>
    </row>
    <row r="139" spans="10:10" x14ac:dyDescent="0.2">
      <c r="J139" s="3"/>
    </row>
    <row r="140" spans="10:10" x14ac:dyDescent="0.2">
      <c r="J140" s="3"/>
    </row>
    <row r="141" spans="10:10" x14ac:dyDescent="0.2">
      <c r="J141" s="3"/>
    </row>
    <row r="142" spans="10:10" x14ac:dyDescent="0.2">
      <c r="J142" s="3"/>
    </row>
    <row r="143" spans="10:10" x14ac:dyDescent="0.2">
      <c r="J143" s="3"/>
    </row>
    <row r="144" spans="10:10" x14ac:dyDescent="0.2">
      <c r="J144" s="3"/>
    </row>
    <row r="145" spans="10:10" x14ac:dyDescent="0.2">
      <c r="J145" s="3"/>
    </row>
    <row r="146" spans="10:10" x14ac:dyDescent="0.2">
      <c r="J146" s="3"/>
    </row>
    <row r="147" spans="10:10" x14ac:dyDescent="0.2">
      <c r="J147" s="3"/>
    </row>
    <row r="148" spans="10:10" x14ac:dyDescent="0.2">
      <c r="J148" s="3"/>
    </row>
    <row r="149" spans="10:10" x14ac:dyDescent="0.2">
      <c r="J149" s="3"/>
    </row>
    <row r="150" spans="10:10" x14ac:dyDescent="0.2">
      <c r="J150" s="3"/>
    </row>
    <row r="151" spans="10:10" x14ac:dyDescent="0.2">
      <c r="J151" s="3"/>
    </row>
    <row r="152" spans="10:10" x14ac:dyDescent="0.2">
      <c r="J152" s="3"/>
    </row>
    <row r="153" spans="10:10" x14ac:dyDescent="0.2">
      <c r="J153" s="3"/>
    </row>
    <row r="154" spans="10:10" x14ac:dyDescent="0.2">
      <c r="J154" s="3"/>
    </row>
    <row r="155" spans="10:10" x14ac:dyDescent="0.2">
      <c r="J155" s="3"/>
    </row>
    <row r="156" spans="10:10" x14ac:dyDescent="0.2">
      <c r="J156" s="3"/>
    </row>
    <row r="157" spans="10:10" x14ac:dyDescent="0.2">
      <c r="J157" s="3"/>
    </row>
    <row r="158" spans="10:10" x14ac:dyDescent="0.2">
      <c r="J158" s="3"/>
    </row>
    <row r="159" spans="10:10" x14ac:dyDescent="0.2">
      <c r="J159" s="3"/>
    </row>
    <row r="160" spans="10:10" x14ac:dyDescent="0.2">
      <c r="J160" s="3"/>
    </row>
    <row r="161" spans="10:10" x14ac:dyDescent="0.2">
      <c r="J161" s="3"/>
    </row>
    <row r="162" spans="10:10" x14ac:dyDescent="0.2">
      <c r="J162" s="3"/>
    </row>
    <row r="163" spans="10:10" x14ac:dyDescent="0.2">
      <c r="J163" s="3"/>
    </row>
    <row r="164" spans="10:10" x14ac:dyDescent="0.2">
      <c r="J164" s="3"/>
    </row>
    <row r="165" spans="10:10" x14ac:dyDescent="0.2">
      <c r="J165" s="3"/>
    </row>
    <row r="166" spans="10:10" x14ac:dyDescent="0.2">
      <c r="J166" s="3"/>
    </row>
    <row r="167" spans="10:10" x14ac:dyDescent="0.2">
      <c r="J167" s="3"/>
    </row>
    <row r="168" spans="10:10" x14ac:dyDescent="0.2">
      <c r="J168" s="3"/>
    </row>
    <row r="169" spans="10:10" x14ac:dyDescent="0.2">
      <c r="J169" s="3"/>
    </row>
    <row r="170" spans="10:10" x14ac:dyDescent="0.2">
      <c r="J170" s="3"/>
    </row>
    <row r="171" spans="10:10" x14ac:dyDescent="0.2">
      <c r="J171" s="3"/>
    </row>
    <row r="172" spans="10:10" x14ac:dyDescent="0.2">
      <c r="J172" s="3"/>
    </row>
    <row r="173" spans="10:10" x14ac:dyDescent="0.2">
      <c r="J173" s="3"/>
    </row>
    <row r="174" spans="10:10" x14ac:dyDescent="0.2">
      <c r="J174" s="3"/>
    </row>
    <row r="175" spans="10:10" x14ac:dyDescent="0.2">
      <c r="J175" s="3"/>
    </row>
    <row r="176" spans="10:10" x14ac:dyDescent="0.2">
      <c r="J176" s="3"/>
    </row>
    <row r="177" spans="10:10" x14ac:dyDescent="0.2">
      <c r="J177" s="3"/>
    </row>
    <row r="178" spans="10:10" x14ac:dyDescent="0.2">
      <c r="J178" s="3"/>
    </row>
    <row r="179" spans="10:10" x14ac:dyDescent="0.2">
      <c r="J179" s="3"/>
    </row>
    <row r="180" spans="10:10" x14ac:dyDescent="0.2">
      <c r="J180" s="3"/>
    </row>
    <row r="181" spans="10:10" x14ac:dyDescent="0.2">
      <c r="J181" s="3"/>
    </row>
    <row r="182" spans="10:10" x14ac:dyDescent="0.2">
      <c r="J182" s="3"/>
    </row>
    <row r="183" spans="10:10" x14ac:dyDescent="0.2">
      <c r="J183" s="3"/>
    </row>
    <row r="184" spans="10:10" x14ac:dyDescent="0.2">
      <c r="J184" s="3"/>
    </row>
    <row r="185" spans="10:10" x14ac:dyDescent="0.2">
      <c r="J185" s="3"/>
    </row>
    <row r="186" spans="10:10" x14ac:dyDescent="0.2">
      <c r="J186" s="3"/>
    </row>
    <row r="187" spans="10:10" x14ac:dyDescent="0.2">
      <c r="J187" s="3"/>
    </row>
    <row r="188" spans="10:10" x14ac:dyDescent="0.2">
      <c r="J188" s="3"/>
    </row>
    <row r="189" spans="10:10" x14ac:dyDescent="0.2">
      <c r="J189" s="3"/>
    </row>
    <row r="190" spans="10:10" x14ac:dyDescent="0.2">
      <c r="J190" s="3"/>
    </row>
    <row r="191" spans="10:10" x14ac:dyDescent="0.2">
      <c r="J191" s="3"/>
    </row>
    <row r="192" spans="10:10" x14ac:dyDescent="0.2">
      <c r="J192" s="3"/>
    </row>
    <row r="193" spans="10:10" x14ac:dyDescent="0.2">
      <c r="J193" s="3"/>
    </row>
    <row r="194" spans="10:10" x14ac:dyDescent="0.2">
      <c r="J194" s="3"/>
    </row>
    <row r="195" spans="10:10" x14ac:dyDescent="0.2">
      <c r="J195" s="3"/>
    </row>
    <row r="196" spans="10:10" x14ac:dyDescent="0.2">
      <c r="J196" s="3"/>
    </row>
    <row r="197" spans="10:10" x14ac:dyDescent="0.2">
      <c r="J197" s="3"/>
    </row>
    <row r="198" spans="10:10" x14ac:dyDescent="0.2">
      <c r="J198" s="3"/>
    </row>
    <row r="199" spans="10:10" x14ac:dyDescent="0.2">
      <c r="J199" s="3"/>
    </row>
    <row r="200" spans="10:10" x14ac:dyDescent="0.2">
      <c r="J200" s="3"/>
    </row>
    <row r="201" spans="10:10" x14ac:dyDescent="0.2">
      <c r="J201" s="3"/>
    </row>
    <row r="202" spans="10:10" x14ac:dyDescent="0.2">
      <c r="J202" s="3"/>
    </row>
    <row r="203" spans="10:10" x14ac:dyDescent="0.2">
      <c r="J203" s="3"/>
    </row>
    <row r="204" spans="10:10" x14ac:dyDescent="0.2">
      <c r="J204" s="3"/>
    </row>
    <row r="205" spans="10:10" x14ac:dyDescent="0.2">
      <c r="J205" s="3"/>
    </row>
    <row r="206" spans="10:10" x14ac:dyDescent="0.2">
      <c r="J206" s="3"/>
    </row>
    <row r="207" spans="10:10" x14ac:dyDescent="0.2">
      <c r="J207" s="3"/>
    </row>
    <row r="208" spans="10:10" x14ac:dyDescent="0.2">
      <c r="J208" s="3"/>
    </row>
    <row r="209" spans="10:10" x14ac:dyDescent="0.2">
      <c r="J209" s="3"/>
    </row>
  </sheetData>
  <mergeCells count="10">
    <mergeCell ref="I52:J52"/>
    <mergeCell ref="A55:J55"/>
    <mergeCell ref="A65:J65"/>
    <mergeCell ref="A76:J76"/>
    <mergeCell ref="A1:J1"/>
    <mergeCell ref="A2:J2"/>
    <mergeCell ref="A4:J4"/>
    <mergeCell ref="A16:J16"/>
    <mergeCell ref="A27:J27"/>
    <mergeCell ref="A40:J40"/>
  </mergeCells>
  <pageMargins left="0" right="0" top="0.37986111111111098" bottom="0" header="0.511811023622047" footer="0.511811023622047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zoomScaleNormal="100" workbookViewId="0">
      <selection activeCell="K1" sqref="K1"/>
    </sheetView>
  </sheetViews>
  <sheetFormatPr defaultColWidth="8.5703125" defaultRowHeight="12.75" x14ac:dyDescent="0.2"/>
  <cols>
    <col min="1" max="1" width="37.5703125" customWidth="1"/>
    <col min="2" max="2" width="6.7109375" customWidth="1"/>
    <col min="3" max="3" width="5.28515625" customWidth="1"/>
    <col min="4" max="4" width="4.85546875" customWidth="1"/>
    <col min="5" max="5" width="5.28515625" customWidth="1"/>
    <col min="6" max="6" width="5.140625" customWidth="1"/>
    <col min="7" max="7" width="5.42578125" customWidth="1"/>
    <col min="8" max="8" width="4.7109375" customWidth="1"/>
    <col min="9" max="9" width="5.28515625" customWidth="1"/>
    <col min="10" max="10" width="6.28515625" customWidth="1"/>
  </cols>
  <sheetData>
    <row r="1" spans="1:10" ht="25.5" customHeight="1" x14ac:dyDescent="0.2">
      <c r="A1" s="217" t="s">
        <v>82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101.25" x14ac:dyDescent="0.2">
      <c r="A2" s="65" t="s">
        <v>1</v>
      </c>
      <c r="B2" s="7" t="s">
        <v>2</v>
      </c>
      <c r="C2" s="8" t="s">
        <v>3</v>
      </c>
      <c r="D2" s="8" t="s">
        <v>4</v>
      </c>
      <c r="E2" s="11" t="s">
        <v>5</v>
      </c>
      <c r="F2" s="9" t="s">
        <v>6</v>
      </c>
      <c r="G2" s="9" t="s">
        <v>7</v>
      </c>
      <c r="H2" s="8" t="s">
        <v>8</v>
      </c>
      <c r="I2" s="10" t="s">
        <v>9</v>
      </c>
      <c r="J2" s="11" t="s">
        <v>10</v>
      </c>
    </row>
    <row r="3" spans="1:10" ht="13.5" x14ac:dyDescent="0.2">
      <c r="A3" s="207" t="s">
        <v>55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x14ac:dyDescent="0.2">
      <c r="A4" s="67" t="s">
        <v>57</v>
      </c>
      <c r="B4" s="37">
        <v>5</v>
      </c>
      <c r="C4" s="38" t="s">
        <v>16</v>
      </c>
      <c r="D4" s="35">
        <v>45</v>
      </c>
      <c r="E4" s="68">
        <v>15</v>
      </c>
      <c r="F4" s="69">
        <v>10</v>
      </c>
      <c r="G4" s="69">
        <v>20</v>
      </c>
      <c r="H4" s="35"/>
      <c r="I4" s="41">
        <v>1</v>
      </c>
      <c r="J4" s="39">
        <v>2</v>
      </c>
    </row>
    <row r="5" spans="1:10" ht="25.5" x14ac:dyDescent="0.2">
      <c r="A5" s="79" t="s">
        <v>88</v>
      </c>
      <c r="B5" s="110">
        <v>4</v>
      </c>
      <c r="C5" s="38" t="s">
        <v>13</v>
      </c>
      <c r="D5" s="35">
        <v>45</v>
      </c>
      <c r="E5" s="111">
        <v>15</v>
      </c>
      <c r="F5" s="112">
        <v>10</v>
      </c>
      <c r="G5" s="112">
        <v>20</v>
      </c>
      <c r="H5" s="35"/>
      <c r="I5" s="41">
        <v>1</v>
      </c>
      <c r="J5" s="39">
        <v>2</v>
      </c>
    </row>
    <row r="6" spans="1:10" x14ac:dyDescent="0.2">
      <c r="A6" s="67" t="s">
        <v>58</v>
      </c>
      <c r="B6" s="37">
        <v>4</v>
      </c>
      <c r="C6" s="38" t="s">
        <v>13</v>
      </c>
      <c r="D6" s="35">
        <v>45</v>
      </c>
      <c r="E6" s="68">
        <v>15</v>
      </c>
      <c r="F6" s="69">
        <v>10</v>
      </c>
      <c r="G6" s="69">
        <v>20</v>
      </c>
      <c r="H6" s="35"/>
      <c r="I6" s="41">
        <v>1</v>
      </c>
      <c r="J6" s="39">
        <v>2</v>
      </c>
    </row>
    <row r="7" spans="1:10" x14ac:dyDescent="0.2">
      <c r="A7" s="67" t="s">
        <v>59</v>
      </c>
      <c r="B7" s="37">
        <v>2</v>
      </c>
      <c r="C7" s="38" t="s">
        <v>13</v>
      </c>
      <c r="D7" s="35">
        <v>30</v>
      </c>
      <c r="E7" s="68">
        <v>15</v>
      </c>
      <c r="F7" s="69">
        <v>5</v>
      </c>
      <c r="G7" s="69">
        <v>10</v>
      </c>
      <c r="H7" s="35"/>
      <c r="I7" s="41">
        <v>1</v>
      </c>
      <c r="J7" s="39">
        <v>1</v>
      </c>
    </row>
    <row r="8" spans="1:10" x14ac:dyDescent="0.2">
      <c r="A8" s="67" t="s">
        <v>72</v>
      </c>
      <c r="B8" s="110">
        <v>4</v>
      </c>
      <c r="C8" s="107" t="s">
        <v>16</v>
      </c>
      <c r="D8" s="35">
        <f>SUM(E8:H8)</f>
        <v>45</v>
      </c>
      <c r="E8" s="17">
        <v>15</v>
      </c>
      <c r="F8" s="112">
        <v>10</v>
      </c>
      <c r="G8" s="18">
        <v>20</v>
      </c>
      <c r="H8" s="35"/>
      <c r="I8" s="41">
        <f>ROUNDUP(E8/15,0)</f>
        <v>1</v>
      </c>
      <c r="J8" s="39">
        <f>ROUNDUP((F8+G8+H8)/15,0)</f>
        <v>2</v>
      </c>
    </row>
    <row r="9" spans="1:10" x14ac:dyDescent="0.2">
      <c r="A9" s="36" t="s">
        <v>61</v>
      </c>
      <c r="B9" s="37">
        <v>5</v>
      </c>
      <c r="C9" s="71" t="s">
        <v>16</v>
      </c>
      <c r="D9" s="35">
        <v>60</v>
      </c>
      <c r="E9" s="37">
        <v>15</v>
      </c>
      <c r="F9" s="72">
        <v>15</v>
      </c>
      <c r="G9" s="73">
        <v>30</v>
      </c>
      <c r="H9" s="35"/>
      <c r="I9" s="41">
        <v>1</v>
      </c>
      <c r="J9" s="39">
        <v>3</v>
      </c>
    </row>
    <row r="10" spans="1:10" ht="13.5" x14ac:dyDescent="0.2">
      <c r="A10" s="74" t="s">
        <v>23</v>
      </c>
      <c r="B10" s="75">
        <f>SUM(B4:B9)</f>
        <v>24</v>
      </c>
      <c r="C10" s="76">
        <f>COUNTIF(C4:C9,"e")</f>
        <v>3</v>
      </c>
      <c r="D10" s="77">
        <f>SUM(D4:D9)</f>
        <v>270</v>
      </c>
      <c r="E10" s="77">
        <f t="shared" ref="E10:J10" si="0">SUM(E4:E9)</f>
        <v>90</v>
      </c>
      <c r="F10" s="77">
        <f t="shared" si="0"/>
        <v>60</v>
      </c>
      <c r="G10" s="77">
        <f t="shared" si="0"/>
        <v>120</v>
      </c>
      <c r="H10" s="77">
        <f t="shared" si="0"/>
        <v>0</v>
      </c>
      <c r="I10" s="77">
        <f t="shared" si="0"/>
        <v>6</v>
      </c>
      <c r="J10" s="77">
        <f t="shared" si="0"/>
        <v>12</v>
      </c>
    </row>
    <row r="11" spans="1:10" ht="13.5" x14ac:dyDescent="0.2">
      <c r="A11" s="208" t="s">
        <v>62</v>
      </c>
      <c r="B11" s="208"/>
      <c r="C11" s="208"/>
      <c r="D11" s="208"/>
      <c r="E11" s="208"/>
      <c r="F11" s="208"/>
      <c r="G11" s="208"/>
      <c r="H11" s="208"/>
      <c r="I11" s="208"/>
      <c r="J11" s="208"/>
    </row>
    <row r="12" spans="1:10" x14ac:dyDescent="0.2">
      <c r="A12" s="36" t="s">
        <v>63</v>
      </c>
      <c r="B12" s="37">
        <v>4</v>
      </c>
      <c r="C12" s="71" t="s">
        <v>13</v>
      </c>
      <c r="D12" s="35">
        <v>45</v>
      </c>
      <c r="E12" s="35">
        <v>15</v>
      </c>
      <c r="F12" s="35">
        <v>10</v>
      </c>
      <c r="G12" s="40">
        <v>20</v>
      </c>
      <c r="H12" s="35"/>
      <c r="I12" s="41">
        <v>1</v>
      </c>
      <c r="J12" s="39">
        <v>2</v>
      </c>
    </row>
    <row r="13" spans="1:10" x14ac:dyDescent="0.2">
      <c r="A13" s="36" t="s">
        <v>64</v>
      </c>
      <c r="B13" s="37">
        <v>4</v>
      </c>
      <c r="C13" s="38" t="s">
        <v>16</v>
      </c>
      <c r="D13" s="35">
        <v>50</v>
      </c>
      <c r="E13" s="35">
        <v>15</v>
      </c>
      <c r="F13" s="35">
        <v>10</v>
      </c>
      <c r="G13" s="40">
        <v>20</v>
      </c>
      <c r="H13" s="35">
        <v>5</v>
      </c>
      <c r="I13" s="41">
        <v>1</v>
      </c>
      <c r="J13" s="39">
        <v>3</v>
      </c>
    </row>
    <row r="14" spans="1:10" ht="15.6" customHeight="1" x14ac:dyDescent="0.2">
      <c r="A14" s="79" t="s">
        <v>65</v>
      </c>
      <c r="B14" s="37">
        <v>4</v>
      </c>
      <c r="C14" s="71" t="s">
        <v>13</v>
      </c>
      <c r="D14" s="35">
        <v>45</v>
      </c>
      <c r="E14" s="80">
        <v>15</v>
      </c>
      <c r="F14" s="72">
        <v>10</v>
      </c>
      <c r="G14" s="72">
        <v>20</v>
      </c>
      <c r="H14" s="35"/>
      <c r="I14" s="41">
        <v>1</v>
      </c>
      <c r="J14" s="39">
        <v>2</v>
      </c>
    </row>
    <row r="15" spans="1:10" ht="51" x14ac:dyDescent="0.2">
      <c r="A15" s="79" t="s">
        <v>85</v>
      </c>
      <c r="B15" s="110">
        <v>4</v>
      </c>
      <c r="C15" s="71" t="s">
        <v>13</v>
      </c>
      <c r="D15" s="35">
        <v>45</v>
      </c>
      <c r="E15" s="110">
        <v>15</v>
      </c>
      <c r="F15" s="112">
        <v>10</v>
      </c>
      <c r="G15" s="18">
        <v>20</v>
      </c>
      <c r="H15" s="35"/>
      <c r="I15" s="41">
        <v>1</v>
      </c>
      <c r="J15" s="39">
        <v>2</v>
      </c>
    </row>
    <row r="16" spans="1:10" ht="15" customHeight="1" x14ac:dyDescent="0.2">
      <c r="A16" s="79" t="s">
        <v>67</v>
      </c>
      <c r="B16" s="110">
        <v>4</v>
      </c>
      <c r="C16" s="71" t="s">
        <v>13</v>
      </c>
      <c r="D16" s="35">
        <v>50</v>
      </c>
      <c r="E16" s="110">
        <v>15</v>
      </c>
      <c r="F16" s="112">
        <v>10</v>
      </c>
      <c r="G16" s="18">
        <v>20</v>
      </c>
      <c r="H16" s="35">
        <v>5</v>
      </c>
      <c r="I16" s="41">
        <v>1</v>
      </c>
      <c r="J16" s="39">
        <v>3</v>
      </c>
    </row>
    <row r="17" spans="1:10" x14ac:dyDescent="0.2">
      <c r="A17" s="36" t="s">
        <v>68</v>
      </c>
      <c r="B17" s="110">
        <v>4</v>
      </c>
      <c r="C17" s="71" t="s">
        <v>13</v>
      </c>
      <c r="D17" s="35">
        <v>45</v>
      </c>
      <c r="E17" s="111">
        <v>15</v>
      </c>
      <c r="F17" s="111">
        <v>10</v>
      </c>
      <c r="G17" s="111">
        <v>20</v>
      </c>
      <c r="H17" s="35"/>
      <c r="I17" s="41">
        <v>1</v>
      </c>
      <c r="J17" s="39">
        <v>2</v>
      </c>
    </row>
    <row r="18" spans="1:10" ht="26.45" customHeight="1" x14ac:dyDescent="0.2">
      <c r="A18" s="119" t="s">
        <v>91</v>
      </c>
      <c r="B18" s="110">
        <v>2</v>
      </c>
      <c r="C18" s="71" t="s">
        <v>13</v>
      </c>
      <c r="D18" s="35">
        <v>30</v>
      </c>
      <c r="E18" s="110">
        <v>15</v>
      </c>
      <c r="F18" s="112">
        <v>5</v>
      </c>
      <c r="G18" s="18">
        <v>10</v>
      </c>
      <c r="H18" s="35"/>
      <c r="I18" s="41">
        <v>1</v>
      </c>
      <c r="J18" s="39">
        <v>1</v>
      </c>
    </row>
    <row r="19" spans="1:10" ht="13.5" x14ac:dyDescent="0.2">
      <c r="A19" s="74" t="s">
        <v>23</v>
      </c>
      <c r="B19" s="75">
        <f>SUM(B12:B18)</f>
        <v>26</v>
      </c>
      <c r="C19" s="76">
        <f>COUNTIF(C12:C18,"e")</f>
        <v>1</v>
      </c>
      <c r="D19" s="77">
        <f>SUM(D12:D18)</f>
        <v>310</v>
      </c>
      <c r="E19" s="77">
        <f t="shared" ref="E19:J19" si="1">SUM(E12:E18)</f>
        <v>105</v>
      </c>
      <c r="F19" s="77">
        <f t="shared" si="1"/>
        <v>65</v>
      </c>
      <c r="G19" s="77">
        <f t="shared" si="1"/>
        <v>130</v>
      </c>
      <c r="H19" s="77">
        <f t="shared" si="1"/>
        <v>10</v>
      </c>
      <c r="I19" s="77">
        <f t="shared" si="1"/>
        <v>7</v>
      </c>
      <c r="J19" s="77">
        <f t="shared" si="1"/>
        <v>15</v>
      </c>
    </row>
    <row r="20" spans="1:10" ht="13.5" x14ac:dyDescent="0.2">
      <c r="A20" s="208" t="s">
        <v>71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 ht="25.5" x14ac:dyDescent="0.2">
      <c r="A21" s="79" t="s">
        <v>89</v>
      </c>
      <c r="B21" s="110">
        <v>4</v>
      </c>
      <c r="C21" s="71" t="s">
        <v>13</v>
      </c>
      <c r="D21" s="35">
        <v>60</v>
      </c>
      <c r="E21" s="17">
        <v>30</v>
      </c>
      <c r="F21" s="112">
        <v>10</v>
      </c>
      <c r="G21" s="18">
        <v>20</v>
      </c>
      <c r="H21" s="35"/>
      <c r="I21" s="41">
        <v>2</v>
      </c>
      <c r="J21" s="39">
        <v>2</v>
      </c>
    </row>
    <row r="22" spans="1:10" x14ac:dyDescent="0.2">
      <c r="A22" s="67" t="s">
        <v>60</v>
      </c>
      <c r="B22" s="110">
        <v>2</v>
      </c>
      <c r="C22" s="71" t="s">
        <v>13</v>
      </c>
      <c r="D22" s="35">
        <v>30</v>
      </c>
      <c r="E22" s="17">
        <v>15</v>
      </c>
      <c r="F22" s="112">
        <v>5</v>
      </c>
      <c r="G22" s="18">
        <v>10</v>
      </c>
      <c r="H22" s="35"/>
      <c r="I22" s="41">
        <v>1</v>
      </c>
      <c r="J22" s="39">
        <v>1</v>
      </c>
    </row>
    <row r="23" spans="1:10" x14ac:dyDescent="0.2">
      <c r="A23" s="36" t="s">
        <v>66</v>
      </c>
      <c r="B23" s="110">
        <v>4</v>
      </c>
      <c r="C23" s="71" t="s">
        <v>13</v>
      </c>
      <c r="D23" s="35">
        <v>45</v>
      </c>
      <c r="E23" s="111">
        <v>15</v>
      </c>
      <c r="F23" s="111">
        <v>10</v>
      </c>
      <c r="G23" s="111">
        <v>20</v>
      </c>
      <c r="H23" s="35"/>
      <c r="I23" s="41">
        <v>1</v>
      </c>
      <c r="J23" s="39">
        <v>2</v>
      </c>
    </row>
    <row r="24" spans="1:10" x14ac:dyDescent="0.2">
      <c r="A24" s="36" t="s">
        <v>73</v>
      </c>
      <c r="B24" s="110">
        <v>5</v>
      </c>
      <c r="C24" s="71" t="s">
        <v>16</v>
      </c>
      <c r="D24" s="35">
        <v>60</v>
      </c>
      <c r="E24" s="110">
        <v>30</v>
      </c>
      <c r="F24" s="112">
        <v>10</v>
      </c>
      <c r="G24" s="18">
        <v>15</v>
      </c>
      <c r="H24" s="35">
        <v>5</v>
      </c>
      <c r="I24" s="41">
        <v>2</v>
      </c>
      <c r="J24" s="39">
        <v>2</v>
      </c>
    </row>
    <row r="25" spans="1:10" ht="25.5" x14ac:dyDescent="0.2">
      <c r="A25" s="79" t="s">
        <v>90</v>
      </c>
      <c r="B25" s="110">
        <v>2</v>
      </c>
      <c r="C25" s="71" t="s">
        <v>13</v>
      </c>
      <c r="D25" s="35">
        <v>30</v>
      </c>
      <c r="E25" s="111">
        <v>15</v>
      </c>
      <c r="F25" s="111">
        <v>5</v>
      </c>
      <c r="G25" s="111">
        <v>10</v>
      </c>
      <c r="H25" s="35"/>
      <c r="I25" s="41">
        <v>1</v>
      </c>
      <c r="J25" s="39">
        <v>1</v>
      </c>
    </row>
    <row r="26" spans="1:10" x14ac:dyDescent="0.2">
      <c r="A26" s="79" t="s">
        <v>86</v>
      </c>
      <c r="B26" s="110">
        <v>2</v>
      </c>
      <c r="C26" s="71" t="s">
        <v>13</v>
      </c>
      <c r="D26" s="35">
        <v>30</v>
      </c>
      <c r="E26" s="111">
        <v>15</v>
      </c>
      <c r="F26" s="111">
        <v>5</v>
      </c>
      <c r="G26" s="111">
        <v>10</v>
      </c>
      <c r="H26" s="35"/>
      <c r="I26" s="41">
        <v>1</v>
      </c>
      <c r="J26" s="39">
        <v>1</v>
      </c>
    </row>
    <row r="27" spans="1:10" ht="13.5" x14ac:dyDescent="0.2">
      <c r="A27" s="74" t="s">
        <v>23</v>
      </c>
      <c r="B27" s="75">
        <f>SUM(B21:B26)</f>
        <v>19</v>
      </c>
      <c r="C27" s="76">
        <f>COUNTIF(C21:C26,"e")</f>
        <v>1</v>
      </c>
      <c r="D27" s="77">
        <f t="shared" ref="D27:I27" si="2">SUM(D21:D26)</f>
        <v>255</v>
      </c>
      <c r="E27" s="77">
        <f t="shared" si="2"/>
        <v>120</v>
      </c>
      <c r="F27" s="77">
        <f t="shared" si="2"/>
        <v>45</v>
      </c>
      <c r="G27" s="77">
        <f t="shared" si="2"/>
        <v>85</v>
      </c>
      <c r="H27" s="77">
        <f t="shared" si="2"/>
        <v>5</v>
      </c>
      <c r="I27" s="78">
        <f t="shared" si="2"/>
        <v>8</v>
      </c>
      <c r="J27" s="75">
        <f t="shared" ref="J27" si="3">ROUNDUP((F27+G27+H27)/15,0)</f>
        <v>9</v>
      </c>
    </row>
    <row r="28" spans="1:10" ht="13.5" x14ac:dyDescent="0.2">
      <c r="A28" s="66" t="s">
        <v>76</v>
      </c>
      <c r="B28" s="75">
        <f>B10+B19+B27</f>
        <v>69</v>
      </c>
      <c r="C28" s="75">
        <f t="shared" ref="C28:H28" si="4">C10+C19+C27</f>
        <v>5</v>
      </c>
      <c r="D28" s="75">
        <f t="shared" si="4"/>
        <v>835</v>
      </c>
      <c r="E28" s="75">
        <f t="shared" si="4"/>
        <v>315</v>
      </c>
      <c r="F28" s="84">
        <f t="shared" si="4"/>
        <v>170</v>
      </c>
      <c r="G28" s="84">
        <f t="shared" si="4"/>
        <v>335</v>
      </c>
      <c r="H28" s="84">
        <f t="shared" si="4"/>
        <v>15</v>
      </c>
      <c r="I28" s="85"/>
      <c r="J28" s="86"/>
    </row>
    <row r="29" spans="1:10" x14ac:dyDescent="0.2">
      <c r="A29" s="99"/>
      <c r="B29" s="2"/>
      <c r="C29" s="3"/>
      <c r="D29" s="3"/>
      <c r="E29" s="3"/>
      <c r="F29" s="3"/>
      <c r="G29" s="3"/>
      <c r="H29" s="3"/>
      <c r="I29" s="3"/>
      <c r="J29" s="4"/>
    </row>
    <row r="30" spans="1:10" x14ac:dyDescent="0.2">
      <c r="A30" s="100" t="s">
        <v>81</v>
      </c>
    </row>
  </sheetData>
  <mergeCells count="4">
    <mergeCell ref="A1:J1"/>
    <mergeCell ref="A3:J3"/>
    <mergeCell ref="A11:J11"/>
    <mergeCell ref="A20:J20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DA5D-1467-418A-8659-7772C84F745D}">
  <dimension ref="A1:J30"/>
  <sheetViews>
    <sheetView tabSelected="1" topLeftCell="A16" zoomScaleNormal="100" workbookViewId="0">
      <selection activeCell="K1" sqref="K1"/>
    </sheetView>
  </sheetViews>
  <sheetFormatPr defaultColWidth="8.5703125" defaultRowHeight="12.75" x14ac:dyDescent="0.2"/>
  <cols>
    <col min="1" max="1" width="43.5703125" customWidth="1"/>
    <col min="2" max="2" width="6.7109375" customWidth="1"/>
    <col min="3" max="3" width="4.42578125" customWidth="1"/>
    <col min="4" max="5" width="4.140625" customWidth="1"/>
    <col min="6" max="6" width="3.85546875" customWidth="1"/>
    <col min="7" max="7" width="3.28515625" customWidth="1"/>
    <col min="8" max="8" width="4.42578125" customWidth="1"/>
    <col min="9" max="9" width="5.28515625" customWidth="1"/>
    <col min="10" max="10" width="6.28515625" customWidth="1"/>
  </cols>
  <sheetData>
    <row r="1" spans="1:10" ht="39" customHeight="1" x14ac:dyDescent="0.2">
      <c r="A1" s="217" t="s">
        <v>114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101.25" x14ac:dyDescent="0.2">
      <c r="A2" s="172" t="s">
        <v>1</v>
      </c>
      <c r="B2" s="173" t="s">
        <v>2</v>
      </c>
      <c r="C2" s="174" t="s">
        <v>3</v>
      </c>
      <c r="D2" s="174" t="s">
        <v>4</v>
      </c>
      <c r="E2" s="175" t="s">
        <v>5</v>
      </c>
      <c r="F2" s="176" t="s">
        <v>6</v>
      </c>
      <c r="G2" s="176" t="s">
        <v>7</v>
      </c>
      <c r="H2" s="174" t="s">
        <v>8</v>
      </c>
      <c r="I2" s="175" t="s">
        <v>9</v>
      </c>
      <c r="J2" s="175" t="s">
        <v>10</v>
      </c>
    </row>
    <row r="3" spans="1:10" ht="13.5" x14ac:dyDescent="0.2">
      <c r="A3" s="213" t="s">
        <v>55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0" x14ac:dyDescent="0.2">
      <c r="A4" s="67" t="s">
        <v>95</v>
      </c>
      <c r="B4" s="110">
        <v>4</v>
      </c>
      <c r="C4" s="38" t="s">
        <v>13</v>
      </c>
      <c r="D4" s="35">
        <v>45</v>
      </c>
      <c r="E4" s="111">
        <v>15</v>
      </c>
      <c r="F4" s="112">
        <v>10</v>
      </c>
      <c r="G4" s="112">
        <v>20</v>
      </c>
      <c r="H4" s="35"/>
      <c r="I4" s="35">
        <v>1</v>
      </c>
      <c r="J4" s="39">
        <v>2</v>
      </c>
    </row>
    <row r="5" spans="1:10" x14ac:dyDescent="0.2">
      <c r="A5" s="67" t="s">
        <v>96</v>
      </c>
      <c r="B5" s="110">
        <v>5</v>
      </c>
      <c r="C5" s="38" t="s">
        <v>16</v>
      </c>
      <c r="D5" s="35">
        <v>60</v>
      </c>
      <c r="E5" s="111">
        <v>30</v>
      </c>
      <c r="F5" s="112">
        <v>10</v>
      </c>
      <c r="G5" s="112">
        <v>15</v>
      </c>
      <c r="H5" s="35">
        <v>5</v>
      </c>
      <c r="I5" s="35">
        <v>2</v>
      </c>
      <c r="J5" s="39">
        <v>2</v>
      </c>
    </row>
    <row r="6" spans="1:10" x14ac:dyDescent="0.2">
      <c r="A6" s="67" t="s">
        <v>97</v>
      </c>
      <c r="B6" s="110">
        <v>2</v>
      </c>
      <c r="C6" s="38" t="s">
        <v>13</v>
      </c>
      <c r="D6" s="35">
        <v>30</v>
      </c>
      <c r="E6" s="111">
        <v>15</v>
      </c>
      <c r="F6" s="112">
        <v>5</v>
      </c>
      <c r="G6" s="112">
        <v>10</v>
      </c>
      <c r="H6" s="35"/>
      <c r="I6" s="35">
        <v>1</v>
      </c>
      <c r="J6" s="39">
        <v>1</v>
      </c>
    </row>
    <row r="7" spans="1:10" ht="25.5" x14ac:dyDescent="0.2">
      <c r="A7" s="79" t="s">
        <v>98</v>
      </c>
      <c r="B7" s="110">
        <v>2</v>
      </c>
      <c r="C7" s="71" t="s">
        <v>13</v>
      </c>
      <c r="D7" s="35">
        <v>30</v>
      </c>
      <c r="E7" s="110">
        <v>15</v>
      </c>
      <c r="F7" s="112">
        <v>5</v>
      </c>
      <c r="G7" s="18">
        <v>10</v>
      </c>
      <c r="H7" s="35"/>
      <c r="I7" s="35">
        <v>1</v>
      </c>
      <c r="J7" s="39">
        <v>1</v>
      </c>
    </row>
    <row r="8" spans="1:10" x14ac:dyDescent="0.2">
      <c r="A8" s="67" t="s">
        <v>99</v>
      </c>
      <c r="B8" s="110">
        <v>4</v>
      </c>
      <c r="C8" s="38" t="s">
        <v>13</v>
      </c>
      <c r="D8" s="35">
        <v>45</v>
      </c>
      <c r="E8" s="35">
        <v>15</v>
      </c>
      <c r="F8" s="35">
        <v>10</v>
      </c>
      <c r="G8" s="71">
        <v>20</v>
      </c>
      <c r="H8" s="35"/>
      <c r="I8" s="35">
        <v>1</v>
      </c>
      <c r="J8" s="39">
        <v>2</v>
      </c>
    </row>
    <row r="9" spans="1:10" x14ac:dyDescent="0.2">
      <c r="A9" s="67" t="s">
        <v>100</v>
      </c>
      <c r="B9" s="110">
        <v>4</v>
      </c>
      <c r="C9" s="71" t="s">
        <v>13</v>
      </c>
      <c r="D9" s="35">
        <v>40</v>
      </c>
      <c r="E9" s="111">
        <v>15</v>
      </c>
      <c r="F9" s="111">
        <v>10</v>
      </c>
      <c r="G9" s="111">
        <v>10</v>
      </c>
      <c r="H9" s="35">
        <v>5</v>
      </c>
      <c r="I9" s="35">
        <v>1</v>
      </c>
      <c r="J9" s="39">
        <v>2</v>
      </c>
    </row>
    <row r="10" spans="1:10" x14ac:dyDescent="0.2">
      <c r="A10" s="67" t="s">
        <v>101</v>
      </c>
      <c r="B10" s="110">
        <v>4</v>
      </c>
      <c r="C10" s="38" t="s">
        <v>13</v>
      </c>
      <c r="D10" s="35">
        <v>45</v>
      </c>
      <c r="E10" s="111">
        <v>15</v>
      </c>
      <c r="F10" s="112">
        <v>10</v>
      </c>
      <c r="G10" s="112">
        <v>20</v>
      </c>
      <c r="H10" s="35"/>
      <c r="I10" s="35">
        <v>1</v>
      </c>
      <c r="J10" s="39">
        <v>2</v>
      </c>
    </row>
    <row r="11" spans="1:10" ht="13.5" x14ac:dyDescent="0.2">
      <c r="A11" s="179" t="s">
        <v>23</v>
      </c>
      <c r="B11" s="180">
        <f>SUM(B4:B10)</f>
        <v>25</v>
      </c>
      <c r="C11" s="181">
        <f>COUNTIF(C2:C10,"e")</f>
        <v>1</v>
      </c>
      <c r="D11" s="182">
        <f t="shared" ref="D11:J11" si="0">SUM(D4:D10)</f>
        <v>295</v>
      </c>
      <c r="E11" s="182">
        <f t="shared" si="0"/>
        <v>120</v>
      </c>
      <c r="F11" s="182">
        <f t="shared" si="0"/>
        <v>60</v>
      </c>
      <c r="G11" s="182">
        <f t="shared" si="0"/>
        <v>105</v>
      </c>
      <c r="H11" s="182">
        <f t="shared" si="0"/>
        <v>10</v>
      </c>
      <c r="I11" s="182">
        <f t="shared" si="0"/>
        <v>8</v>
      </c>
      <c r="J11" s="182">
        <f t="shared" si="0"/>
        <v>12</v>
      </c>
    </row>
    <row r="12" spans="1:10" ht="13.5" x14ac:dyDescent="0.2">
      <c r="A12" s="214" t="s">
        <v>62</v>
      </c>
      <c r="B12" s="214"/>
      <c r="C12" s="214"/>
      <c r="D12" s="214"/>
      <c r="E12" s="214"/>
      <c r="F12" s="214"/>
      <c r="G12" s="214"/>
      <c r="H12" s="214"/>
      <c r="I12" s="214"/>
      <c r="J12" s="214"/>
    </row>
    <row r="13" spans="1:10" x14ac:dyDescent="0.2">
      <c r="A13" s="67" t="s">
        <v>102</v>
      </c>
      <c r="B13" s="110">
        <v>2</v>
      </c>
      <c r="C13" s="71" t="s">
        <v>13</v>
      </c>
      <c r="D13" s="35">
        <v>30</v>
      </c>
      <c r="E13" s="35">
        <v>15</v>
      </c>
      <c r="F13" s="35">
        <v>5</v>
      </c>
      <c r="G13" s="71">
        <v>10</v>
      </c>
      <c r="H13" s="35"/>
      <c r="I13" s="35">
        <v>1</v>
      </c>
      <c r="J13" s="39">
        <v>2</v>
      </c>
    </row>
    <row r="14" spans="1:10" ht="25.5" x14ac:dyDescent="0.2">
      <c r="A14" s="178" t="s">
        <v>103</v>
      </c>
      <c r="B14" s="110">
        <v>4</v>
      </c>
      <c r="C14" s="38" t="s">
        <v>16</v>
      </c>
      <c r="D14" s="35">
        <v>45</v>
      </c>
      <c r="E14" s="35">
        <v>15</v>
      </c>
      <c r="F14" s="35">
        <v>10</v>
      </c>
      <c r="G14" s="71">
        <v>20</v>
      </c>
      <c r="H14" s="35"/>
      <c r="I14" s="35">
        <v>1</v>
      </c>
      <c r="J14" s="39">
        <v>2</v>
      </c>
    </row>
    <row r="15" spans="1:10" x14ac:dyDescent="0.2">
      <c r="A15" s="67" t="s">
        <v>104</v>
      </c>
      <c r="B15" s="110">
        <v>5</v>
      </c>
      <c r="C15" s="71" t="s">
        <v>16</v>
      </c>
      <c r="D15" s="35">
        <v>60</v>
      </c>
      <c r="E15" s="111">
        <v>30</v>
      </c>
      <c r="F15" s="112">
        <v>10</v>
      </c>
      <c r="G15" s="112">
        <v>20</v>
      </c>
      <c r="H15" s="35"/>
      <c r="I15" s="35">
        <v>2</v>
      </c>
      <c r="J15" s="39">
        <v>2</v>
      </c>
    </row>
    <row r="16" spans="1:10" ht="30.6" customHeight="1" x14ac:dyDescent="0.2">
      <c r="A16" s="79" t="s">
        <v>115</v>
      </c>
      <c r="B16" s="110">
        <v>2</v>
      </c>
      <c r="C16" s="71" t="s">
        <v>13</v>
      </c>
      <c r="D16" s="35">
        <v>30</v>
      </c>
      <c r="E16" s="110">
        <v>15</v>
      </c>
      <c r="F16" s="112">
        <v>5</v>
      </c>
      <c r="G16" s="18">
        <v>10</v>
      </c>
      <c r="H16" s="35"/>
      <c r="I16" s="35">
        <v>1</v>
      </c>
      <c r="J16" s="39">
        <v>1</v>
      </c>
    </row>
    <row r="17" spans="1:10" x14ac:dyDescent="0.2">
      <c r="A17" s="67" t="s">
        <v>106</v>
      </c>
      <c r="B17" s="110">
        <v>4</v>
      </c>
      <c r="C17" s="38" t="s">
        <v>16</v>
      </c>
      <c r="D17" s="35">
        <v>60</v>
      </c>
      <c r="E17" s="111">
        <v>30</v>
      </c>
      <c r="F17" s="112">
        <v>10</v>
      </c>
      <c r="G17" s="112">
        <v>20</v>
      </c>
      <c r="H17" s="35"/>
      <c r="I17" s="35">
        <v>2</v>
      </c>
      <c r="J17" s="39">
        <v>2</v>
      </c>
    </row>
    <row r="18" spans="1:10" x14ac:dyDescent="0.2">
      <c r="A18" s="67" t="s">
        <v>107</v>
      </c>
      <c r="B18" s="110">
        <v>4</v>
      </c>
      <c r="C18" s="71" t="s">
        <v>13</v>
      </c>
      <c r="D18" s="35">
        <v>45</v>
      </c>
      <c r="E18" s="111">
        <v>15</v>
      </c>
      <c r="F18" s="111">
        <v>10</v>
      </c>
      <c r="G18" s="111">
        <v>20</v>
      </c>
      <c r="H18" s="35"/>
      <c r="I18" s="35">
        <v>1</v>
      </c>
      <c r="J18" s="39">
        <v>2</v>
      </c>
    </row>
    <row r="19" spans="1:10" x14ac:dyDescent="0.2">
      <c r="A19" s="67" t="s">
        <v>108</v>
      </c>
      <c r="B19" s="110">
        <v>4</v>
      </c>
      <c r="C19" s="71" t="s">
        <v>13</v>
      </c>
      <c r="D19" s="35">
        <v>45</v>
      </c>
      <c r="E19" s="110">
        <v>15</v>
      </c>
      <c r="F19" s="112">
        <v>10</v>
      </c>
      <c r="G19" s="18">
        <v>20</v>
      </c>
      <c r="H19" s="35"/>
      <c r="I19" s="35">
        <v>1</v>
      </c>
      <c r="J19" s="39">
        <v>2</v>
      </c>
    </row>
    <row r="20" spans="1:10" ht="13.5" x14ac:dyDescent="0.2">
      <c r="A20" s="179" t="s">
        <v>23</v>
      </c>
      <c r="B20" s="180">
        <f>SUM(B13:B19)</f>
        <v>25</v>
      </c>
      <c r="C20" s="181">
        <f>COUNTIF(C13:C19,"e")</f>
        <v>3</v>
      </c>
      <c r="D20" s="182">
        <f>SUM(D13:D19)</f>
        <v>315</v>
      </c>
      <c r="E20" s="182">
        <f t="shared" ref="E20:I20" si="1">SUM(E13:E19)</f>
        <v>135</v>
      </c>
      <c r="F20" s="182">
        <f t="shared" si="1"/>
        <v>60</v>
      </c>
      <c r="G20" s="182">
        <f t="shared" si="1"/>
        <v>120</v>
      </c>
      <c r="H20" s="182">
        <f t="shared" si="1"/>
        <v>0</v>
      </c>
      <c r="I20" s="182">
        <f t="shared" si="1"/>
        <v>9</v>
      </c>
      <c r="J20" s="180">
        <f t="shared" ref="J20" si="2">ROUNDUP((F20+G20+H20)/15,0)</f>
        <v>12</v>
      </c>
    </row>
    <row r="21" spans="1:10" ht="13.5" x14ac:dyDescent="0.2">
      <c r="A21" s="214" t="s">
        <v>71</v>
      </c>
      <c r="B21" s="214"/>
      <c r="C21" s="214"/>
      <c r="D21" s="214"/>
      <c r="E21" s="214"/>
      <c r="F21" s="214"/>
      <c r="G21" s="214"/>
      <c r="H21" s="214"/>
      <c r="I21" s="214"/>
      <c r="J21" s="214"/>
    </row>
    <row r="22" spans="1:10" ht="27.6" customHeight="1" x14ac:dyDescent="0.2">
      <c r="A22" s="79" t="s">
        <v>109</v>
      </c>
      <c r="B22" s="110">
        <v>2</v>
      </c>
      <c r="C22" s="71" t="s">
        <v>13</v>
      </c>
      <c r="D22" s="35">
        <v>30</v>
      </c>
      <c r="E22" s="17">
        <v>15</v>
      </c>
      <c r="F22" s="112">
        <v>5</v>
      </c>
      <c r="G22" s="18">
        <v>10</v>
      </c>
      <c r="H22" s="35"/>
      <c r="I22" s="35">
        <v>1</v>
      </c>
      <c r="J22" s="39">
        <v>1</v>
      </c>
    </row>
    <row r="23" spans="1:10" x14ac:dyDescent="0.2">
      <c r="A23" s="67" t="s">
        <v>110</v>
      </c>
      <c r="B23" s="110">
        <v>4</v>
      </c>
      <c r="C23" s="71" t="s">
        <v>13</v>
      </c>
      <c r="D23" s="35">
        <v>45</v>
      </c>
      <c r="E23" s="111">
        <v>15</v>
      </c>
      <c r="F23" s="111">
        <v>8</v>
      </c>
      <c r="G23" s="111">
        <v>20</v>
      </c>
      <c r="H23" s="35">
        <v>2</v>
      </c>
      <c r="I23" s="35">
        <v>1</v>
      </c>
      <c r="J23" s="39">
        <v>2</v>
      </c>
    </row>
    <row r="24" spans="1:10" x14ac:dyDescent="0.2">
      <c r="A24" s="67" t="s">
        <v>111</v>
      </c>
      <c r="B24" s="110">
        <v>5</v>
      </c>
      <c r="C24" s="71" t="s">
        <v>16</v>
      </c>
      <c r="D24" s="35">
        <v>60</v>
      </c>
      <c r="E24" s="110">
        <v>15</v>
      </c>
      <c r="F24" s="112">
        <v>10</v>
      </c>
      <c r="G24" s="18">
        <v>30</v>
      </c>
      <c r="H24" s="35">
        <v>5</v>
      </c>
      <c r="I24" s="35">
        <v>1</v>
      </c>
      <c r="J24" s="39">
        <v>3</v>
      </c>
    </row>
    <row r="25" spans="1:10" ht="25.5" x14ac:dyDescent="0.2">
      <c r="A25" s="79" t="s">
        <v>112</v>
      </c>
      <c r="B25" s="110">
        <v>4</v>
      </c>
      <c r="C25" s="71" t="s">
        <v>13</v>
      </c>
      <c r="D25" s="35">
        <v>45</v>
      </c>
      <c r="E25" s="111">
        <v>15</v>
      </c>
      <c r="F25" s="111">
        <v>10</v>
      </c>
      <c r="G25" s="111">
        <v>20</v>
      </c>
      <c r="H25" s="35"/>
      <c r="I25" s="35">
        <v>1</v>
      </c>
      <c r="J25" s="39">
        <v>2</v>
      </c>
    </row>
    <row r="26" spans="1:10" x14ac:dyDescent="0.2">
      <c r="A26" s="67" t="s">
        <v>113</v>
      </c>
      <c r="B26" s="110">
        <v>4</v>
      </c>
      <c r="C26" s="71" t="s">
        <v>13</v>
      </c>
      <c r="D26" s="35">
        <v>45</v>
      </c>
      <c r="E26" s="110">
        <v>15</v>
      </c>
      <c r="F26" s="112">
        <v>10</v>
      </c>
      <c r="G26" s="18">
        <v>20</v>
      </c>
      <c r="H26" s="35"/>
      <c r="I26" s="35">
        <v>1</v>
      </c>
      <c r="J26" s="39">
        <v>2</v>
      </c>
    </row>
    <row r="27" spans="1:10" ht="13.5" x14ac:dyDescent="0.2">
      <c r="A27" s="179" t="s">
        <v>23</v>
      </c>
      <c r="B27" s="183">
        <f>SUM(B22:B26)</f>
        <v>19</v>
      </c>
      <c r="C27" s="184">
        <f>COUNTIF(C22:C26,"e")</f>
        <v>1</v>
      </c>
      <c r="D27" s="185">
        <f t="shared" ref="D27:I27" si="3">SUM(D22:D26)</f>
        <v>225</v>
      </c>
      <c r="E27" s="182">
        <f t="shared" si="3"/>
        <v>75</v>
      </c>
      <c r="F27" s="182">
        <f t="shared" si="3"/>
        <v>43</v>
      </c>
      <c r="G27" s="182">
        <f t="shared" si="3"/>
        <v>100</v>
      </c>
      <c r="H27" s="182">
        <f t="shared" si="3"/>
        <v>7</v>
      </c>
      <c r="I27" s="182">
        <f t="shared" si="3"/>
        <v>5</v>
      </c>
      <c r="J27" s="180">
        <f t="shared" ref="J27" si="4">ROUNDUP((F27+G27+H27)/15,0)</f>
        <v>10</v>
      </c>
    </row>
    <row r="28" spans="1:10" x14ac:dyDescent="0.2">
      <c r="A28" s="186" t="s">
        <v>76</v>
      </c>
      <c r="B28" s="180">
        <f t="shared" ref="B28:H28" si="5">B11+B20+B27</f>
        <v>69</v>
      </c>
      <c r="C28" s="180">
        <f t="shared" si="5"/>
        <v>5</v>
      </c>
      <c r="D28" s="180">
        <f>D11+D20+D27</f>
        <v>835</v>
      </c>
      <c r="E28" s="187">
        <f t="shared" si="5"/>
        <v>330</v>
      </c>
      <c r="F28" s="188">
        <f t="shared" si="5"/>
        <v>163</v>
      </c>
      <c r="G28" s="188">
        <f t="shared" si="5"/>
        <v>325</v>
      </c>
      <c r="H28" s="188">
        <f t="shared" si="5"/>
        <v>17</v>
      </c>
      <c r="I28" s="189"/>
      <c r="J28" s="190"/>
    </row>
    <row r="30" spans="1:10" x14ac:dyDescent="0.2">
      <c r="A30" s="100" t="s">
        <v>81</v>
      </c>
    </row>
  </sheetData>
  <mergeCells count="4">
    <mergeCell ref="A1:J1"/>
    <mergeCell ref="A3:J3"/>
    <mergeCell ref="A12:J12"/>
    <mergeCell ref="A21:J21"/>
  </mergeCells>
  <pageMargins left="0.7" right="0.7" top="0.75" bottom="0.75" header="0.511811023622047" footer="0.511811023622047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IZPiU semestr I-VII</vt:lpstr>
      <vt:lpstr>ZiIPS semestr I-VII</vt:lpstr>
      <vt:lpstr>moduły real. tylko dla IZPiU</vt:lpstr>
      <vt:lpstr>moduły real. tylko dla ZiIPS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Danuta Sawa</cp:lastModifiedBy>
  <cp:revision>1</cp:revision>
  <cp:lastPrinted>2025-01-15T10:09:10Z</cp:lastPrinted>
  <dcterms:created xsi:type="dcterms:W3CDTF">2013-01-21T11:52:24Z</dcterms:created>
  <dcterms:modified xsi:type="dcterms:W3CDTF">2025-03-03T09:27:58Z</dcterms:modified>
  <dc:language>pl-PL</dc:language>
</cp:coreProperties>
</file>