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Siatka_główna_stacjonarne" sheetId="3" r:id="rId1"/>
    <sheet name="do_wyboru_stacjonarne" sheetId="4" r:id="rId2"/>
    <sheet name="Siatka_główna_niestacjonarne" sheetId="5" r:id="rId3"/>
    <sheet name="do_wyboru_niestacjonarne" sheetId="6" r:id="rId4"/>
  </sheets>
  <definedNames>
    <definedName name="_xlnm.Print_Area" localSheetId="0">Siatka_główna_stacjonarne!$A$2:$K$50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5" l="1"/>
  <c r="F32" i="5"/>
  <c r="E24" i="5"/>
  <c r="F24" i="5"/>
  <c r="E15" i="5"/>
  <c r="F15" i="5"/>
  <c r="F41" i="5" s="1"/>
  <c r="G15" i="5"/>
  <c r="F38" i="3" l="1"/>
  <c r="F18" i="3"/>
  <c r="F28" i="3"/>
  <c r="F39" i="3" l="1"/>
  <c r="K21" i="6" l="1"/>
  <c r="J21" i="6"/>
  <c r="K20" i="6"/>
  <c r="J20" i="6"/>
  <c r="K30" i="6" l="1"/>
  <c r="J30" i="6"/>
  <c r="K29" i="6"/>
  <c r="J29" i="6"/>
  <c r="K27" i="6"/>
  <c r="J27" i="6"/>
  <c r="K26" i="6"/>
  <c r="J26" i="6"/>
  <c r="K24" i="6"/>
  <c r="J24" i="6"/>
  <c r="K23" i="6"/>
  <c r="J23" i="6"/>
  <c r="K18" i="6"/>
  <c r="J18" i="6"/>
  <c r="K17" i="6"/>
  <c r="J17" i="6"/>
  <c r="K15" i="6"/>
  <c r="J15" i="6"/>
  <c r="K14" i="6"/>
  <c r="J14" i="6"/>
  <c r="K13" i="6"/>
  <c r="J13" i="6"/>
  <c r="K11" i="6"/>
  <c r="J11" i="6"/>
  <c r="K10" i="6"/>
  <c r="J10" i="6"/>
  <c r="I40" i="5"/>
  <c r="H40" i="5"/>
  <c r="G40" i="5"/>
  <c r="E40" i="5"/>
  <c r="D40" i="5"/>
  <c r="B40" i="5"/>
  <c r="K38" i="5"/>
  <c r="J38" i="5"/>
  <c r="K37" i="5"/>
  <c r="J37" i="5"/>
  <c r="K36" i="5"/>
  <c r="J36" i="5"/>
  <c r="K35" i="5"/>
  <c r="J35" i="5"/>
  <c r="K34" i="5"/>
  <c r="J34" i="5"/>
  <c r="I32" i="5"/>
  <c r="H32" i="5"/>
  <c r="G32" i="5"/>
  <c r="E32" i="5"/>
  <c r="B32" i="5"/>
  <c r="J31" i="5"/>
  <c r="K30" i="5"/>
  <c r="J30" i="5"/>
  <c r="K29" i="5"/>
  <c r="J29" i="5"/>
  <c r="D29" i="5"/>
  <c r="K28" i="5"/>
  <c r="J28" i="5"/>
  <c r="K27" i="5"/>
  <c r="J27" i="5"/>
  <c r="K26" i="5"/>
  <c r="J26" i="5"/>
  <c r="I24" i="5"/>
  <c r="H24" i="5"/>
  <c r="G24" i="5"/>
  <c r="D24" i="5"/>
  <c r="B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I15" i="5"/>
  <c r="H15" i="5"/>
  <c r="D15" i="5"/>
  <c r="B15" i="5"/>
  <c r="K14" i="5"/>
  <c r="J14" i="5"/>
  <c r="J13" i="5"/>
  <c r="K12" i="5"/>
  <c r="J12" i="5"/>
  <c r="K11" i="5"/>
  <c r="J11" i="5"/>
  <c r="K10" i="5"/>
  <c r="J10" i="5"/>
  <c r="K9" i="5"/>
  <c r="J9" i="5"/>
  <c r="D32" i="5" l="1"/>
  <c r="K40" i="5"/>
  <c r="J15" i="5"/>
  <c r="J32" i="5"/>
  <c r="G41" i="5"/>
  <c r="K32" i="5"/>
  <c r="B41" i="5"/>
  <c r="H41" i="5"/>
  <c r="K15" i="5"/>
  <c r="J24" i="5"/>
  <c r="I41" i="5"/>
  <c r="K24" i="5"/>
  <c r="J40" i="5"/>
  <c r="E41" i="5"/>
  <c r="D41" i="5" l="1"/>
  <c r="E42" i="5"/>
  <c r="H42" i="5"/>
  <c r="G42" i="5"/>
  <c r="I42" i="5"/>
  <c r="K14" i="4" l="1"/>
  <c r="K13" i="4"/>
  <c r="K12" i="4"/>
  <c r="I38" i="3"/>
  <c r="I39" i="3" s="1"/>
  <c r="H38" i="3"/>
  <c r="G38" i="3"/>
  <c r="E38" i="3"/>
  <c r="B38" i="3"/>
  <c r="I28" i="3"/>
  <c r="H28" i="3"/>
  <c r="G28" i="3"/>
  <c r="E28" i="3"/>
  <c r="D28" i="3"/>
  <c r="B28" i="3"/>
  <c r="I18" i="3"/>
  <c r="H18" i="3"/>
  <c r="G18" i="3"/>
  <c r="E18" i="3"/>
  <c r="D18" i="3"/>
  <c r="B18" i="3"/>
  <c r="J35" i="3"/>
  <c r="K10" i="4" l="1"/>
  <c r="J10" i="4"/>
  <c r="K9" i="4"/>
  <c r="J9" i="4"/>
  <c r="K26" i="3"/>
  <c r="J26" i="3"/>
  <c r="J14" i="3" l="1"/>
  <c r="K14" i="3"/>
  <c r="J15" i="3"/>
  <c r="K15" i="3"/>
  <c r="K30" i="3" l="1"/>
  <c r="J30" i="3"/>
  <c r="J16" i="3"/>
  <c r="K12" i="3" l="1"/>
  <c r="J12" i="3"/>
  <c r="K29" i="4" l="1"/>
  <c r="J29" i="4"/>
  <c r="K28" i="4"/>
  <c r="J28" i="4"/>
  <c r="K20" i="4"/>
  <c r="J20" i="4"/>
  <c r="K19" i="4"/>
  <c r="J19" i="4"/>
  <c r="K36" i="3" l="1"/>
  <c r="J36" i="3"/>
  <c r="D38" i="3" l="1"/>
  <c r="J23" i="4" l="1"/>
  <c r="J13" i="4" l="1"/>
  <c r="J26" i="4"/>
  <c r="J25" i="4"/>
  <c r="J22" i="4"/>
  <c r="J14" i="4"/>
  <c r="J12" i="4"/>
  <c r="K34" i="3"/>
  <c r="J34" i="3"/>
  <c r="K33" i="3"/>
  <c r="J33" i="3"/>
  <c r="K32" i="3"/>
  <c r="J32" i="3"/>
  <c r="K21" i="3"/>
  <c r="J21" i="3"/>
  <c r="K31" i="3"/>
  <c r="J31" i="3"/>
  <c r="K25" i="3"/>
  <c r="J25" i="3"/>
  <c r="K23" i="3"/>
  <c r="J23" i="3"/>
  <c r="J27" i="3"/>
  <c r="K24" i="3"/>
  <c r="J24" i="3"/>
  <c r="K22" i="3"/>
  <c r="J22" i="3"/>
  <c r="K20" i="3"/>
  <c r="J20" i="3"/>
  <c r="K17" i="3"/>
  <c r="J17" i="3"/>
  <c r="K13" i="3"/>
  <c r="J13" i="3"/>
  <c r="K11" i="3"/>
  <c r="J11" i="3"/>
  <c r="K9" i="3"/>
  <c r="J9" i="3"/>
  <c r="K18" i="3" l="1"/>
  <c r="J38" i="3"/>
  <c r="J28" i="3"/>
  <c r="K38" i="3"/>
  <c r="J18" i="3"/>
  <c r="K28" i="3"/>
  <c r="B39" i="3"/>
  <c r="D39" i="3"/>
  <c r="I40" i="3" s="1"/>
  <c r="G39" i="3"/>
  <c r="E39" i="3"/>
  <c r="H39" i="3"/>
  <c r="E40" i="3" l="1"/>
  <c r="H40" i="3"/>
  <c r="G40" i="3"/>
</calcChain>
</file>

<file path=xl/sharedStrings.xml><?xml version="1.0" encoding="utf-8"?>
<sst xmlns="http://schemas.openxmlformats.org/spreadsheetml/2006/main" count="270" uniqueCount="101">
  <si>
    <t>Wydział Agrobioinżynierii</t>
  </si>
  <si>
    <t>Kierunek Gospodarka Przestrzenna, studia stacjonarne drugiego stopnia</t>
  </si>
  <si>
    <t>Moduł kształcenia/Przedmiot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</si>
  <si>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</si>
  <si>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</si>
  <si>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</si>
  <si>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</si>
  <si>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</si>
  <si>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</si>
  <si>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</si>
  <si>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</si>
  <si>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Cwiczenia tygodniowo</t>
  </si>
  <si>
    <t>SEMESTR I</t>
  </si>
  <si>
    <t>Teoria gospodarki przestrzennej</t>
  </si>
  <si>
    <t>e</t>
  </si>
  <si>
    <t>Lokalizacja podmiotów gospodarczych</t>
  </si>
  <si>
    <t>Współczesna gospodarka przestrzenna</t>
  </si>
  <si>
    <t>z</t>
  </si>
  <si>
    <t>Doktryny polityczno-prawne</t>
  </si>
  <si>
    <t>Przedmiot do wyboru 1 z bloku A</t>
  </si>
  <si>
    <t>Przedmiot do wyboru 1 z bloku B</t>
  </si>
  <si>
    <t xml:space="preserve">Polityka przestrzenna </t>
  </si>
  <si>
    <t>Cyfryzacja aktów planownia przestrzennego</t>
  </si>
  <si>
    <t>Język obcy -1</t>
  </si>
  <si>
    <t>Razem</t>
  </si>
  <si>
    <t>SEMESTR II</t>
  </si>
  <si>
    <t>Planowanie zintegrowane w politykach rozwoju</t>
  </si>
  <si>
    <t>Zaawansowane analizy geoprzestrzenne</t>
  </si>
  <si>
    <t>Ekonomiczne i finansowe aspekty gospodarowania przestrzenią</t>
  </si>
  <si>
    <t>Przedmiot do wyboru 1 z bloku C</t>
  </si>
  <si>
    <t>Przedmiot do wyboru 1 z bloku D</t>
  </si>
  <si>
    <t>Przedmiot do wyboru 1 z bloku E</t>
  </si>
  <si>
    <t>Metody badań w gospodarce przestrzennej</t>
  </si>
  <si>
    <t>Seminarium dyplomowe 1</t>
  </si>
  <si>
    <t>SEMESTR III</t>
  </si>
  <si>
    <t>Kształtowanie terenów dla potrzeb zarządzania kryzysowego</t>
  </si>
  <si>
    <t>Współczesne trendy w urbanistyce</t>
  </si>
  <si>
    <t>Teoria i analiza systemów w gospodarce przestrzennej</t>
  </si>
  <si>
    <t>Zaawansowane metody pomiaru w geodezji i kartografii</t>
  </si>
  <si>
    <t>Seminarium dyplomowe 2</t>
  </si>
  <si>
    <t>Przedmiot do wyboru 1 z bloku F</t>
  </si>
  <si>
    <t>Przedmiot do wyboru 1z bloku G</t>
  </si>
  <si>
    <t>Ogółem w semestrach 1-3</t>
  </si>
  <si>
    <t>Udział procentowy w całości godzin</t>
  </si>
  <si>
    <t>Moduł kształcenia/Przedmiot do wyboru</t>
  </si>
  <si>
    <t>SEMESTR I - Blok A</t>
  </si>
  <si>
    <t xml:space="preserve">Instrumenty analiz przestrzennych </t>
  </si>
  <si>
    <t>Analiza i zarządzanie danymi przestrzennymi</t>
  </si>
  <si>
    <t>SEMESTR I - Blok B</t>
  </si>
  <si>
    <t>Ekonomia społeczna</t>
  </si>
  <si>
    <t>Wartość i rynki nieruchomości</t>
  </si>
  <si>
    <t xml:space="preserve">Społeczne wytwarzanie przestrzeni </t>
  </si>
  <si>
    <t>SEMESTR II - Blok C</t>
  </si>
  <si>
    <t>Analizy przestrzenne w Q-GIS</t>
  </si>
  <si>
    <t>Marketing terytorialny</t>
  </si>
  <si>
    <t>SEMESTR II_ Blok D</t>
  </si>
  <si>
    <t>Kształtowanie przestrzeni miejskiej</t>
  </si>
  <si>
    <t>Management and development of forests and open areas</t>
  </si>
  <si>
    <t>SEMESTR II - Blok E</t>
  </si>
  <si>
    <t>Miasto inteligentne (smart city)</t>
  </si>
  <si>
    <t xml:space="preserve">Audyt krajobrazowy </t>
  </si>
  <si>
    <t>SEMESTR III - Blok F</t>
  </si>
  <si>
    <t xml:space="preserve">Etyka środowiskowa </t>
  </si>
  <si>
    <t>Ekofilozofia</t>
  </si>
  <si>
    <t>SEMESTR III - Blok G</t>
  </si>
  <si>
    <t xml:space="preserve">Kształtowanie przestrzeni wiejskiej </t>
  </si>
  <si>
    <t>Management and development of highland areas</t>
  </si>
  <si>
    <t>Przedmioty z bloku nauk humanistycznych i społecznych (15  ECTS):</t>
  </si>
  <si>
    <t>Społeczne wytwarzanie przestrzeni</t>
  </si>
  <si>
    <t>Etyka środowiskowa</t>
  </si>
  <si>
    <t>Kierunek Gospodarka Przestrzenna, studia niestacjonarne drugiego stopnia</t>
  </si>
  <si>
    <t>SEMESTR I - 7 zjazdów</t>
  </si>
  <si>
    <t>Cyfryzacja aktów planowania przestrzennego</t>
  </si>
  <si>
    <t>Język obcy 1</t>
  </si>
  <si>
    <t>SEMESTR II 7 zjazdów</t>
  </si>
  <si>
    <t>SEMESTR III - 7 zjazdów</t>
  </si>
  <si>
    <t>SEMESTR IV - 7 zjazdów</t>
  </si>
  <si>
    <t xml:space="preserve">Zaawansowane metody pomiaru w geodezji i kartografii </t>
  </si>
  <si>
    <t>Przedmiot do wyboru 1 z bloku G</t>
  </si>
  <si>
    <t>Ogółem w semestrach 1-4</t>
  </si>
  <si>
    <t>Przedmioty do wyboru</t>
  </si>
  <si>
    <t>SEMESTR II - Blok B</t>
  </si>
  <si>
    <t xml:space="preserve"> Ekonomia społeczna </t>
  </si>
  <si>
    <t>SEMESTR II - Blok F</t>
  </si>
  <si>
    <t xml:space="preserve"> Ekofilozofia</t>
  </si>
  <si>
    <t>SEMESTR III - Blok D</t>
  </si>
  <si>
    <r>
      <t>SEMESTR III - Blok</t>
    </r>
    <r>
      <rPr>
        <b/>
        <sz val="10"/>
        <rFont val="Times"/>
        <family val="1"/>
      </rPr>
      <t xml:space="preserve"> C</t>
    </r>
  </si>
  <si>
    <t xml:space="preserve">Analizy przestrzenne w Q-GIS </t>
  </si>
  <si>
    <t xml:space="preserve">Marketing terytorialny </t>
  </si>
  <si>
    <r>
      <t xml:space="preserve">SEMESTR IV - Blok </t>
    </r>
    <r>
      <rPr>
        <b/>
        <sz val="10"/>
        <rFont val="Times"/>
        <family val="1"/>
      </rPr>
      <t>G</t>
    </r>
  </si>
  <si>
    <t>Kształtowanie przestrzeni wiejskiej</t>
  </si>
  <si>
    <t>SEMESTR IV - Blok E</t>
  </si>
  <si>
    <t>Przedmioty z bloku nauk humanistycznych i społecznych (15 ECTS):</t>
  </si>
  <si>
    <t>Ekofilozofia,</t>
  </si>
  <si>
    <t>s</t>
  </si>
  <si>
    <t>Praca magisterska</t>
  </si>
  <si>
    <t xml:space="preserve">Praca magisterska </t>
  </si>
  <si>
    <r>
      <t>Plan studiów zatwierdzony Uchwałą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nr 34/2024-2025</t>
    </r>
    <r>
      <rPr>
        <sz val="11"/>
        <color theme="1"/>
        <rFont val="Times New Roman"/>
        <family val="1"/>
        <charset val="238"/>
      </rPr>
      <t xml:space="preserve"> Senatu UP w Lublinie z dnia 28.02.2025 r.
Obowiązuje od naboru 2025-2026    zał. nr 4b</t>
    </r>
  </si>
  <si>
    <r>
      <t>Plan studiów zatwierdzony Uchwałą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nr 34/2024-2025 Senatu UP w Lublinie z dnia 28.02.2025 r.
Obowiązuje od naboru 2025-2026     zał. nr 4b</t>
    </r>
  </si>
  <si>
    <r>
      <t>Plan studiów zatwierdzony Uchwałą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nr 34/2</t>
    </r>
    <r>
      <rPr>
        <sz val="11"/>
        <color theme="1"/>
        <rFont val="Calibri"/>
        <family val="2"/>
        <charset val="238"/>
        <scheme val="minor"/>
      </rPr>
      <t>024-2025 Senatu UP w Lublinie z dnia 28.02.2025 r.
Obowiązuje od naboru 2025-2026    zał. nr 4b</t>
    </r>
  </si>
  <si>
    <r>
      <t>Plan studiów zatwierdzony Uchwałą</t>
    </r>
    <r>
      <rPr>
        <sz val="11"/>
        <rFont val="Calibri"/>
        <family val="2"/>
        <charset val="238"/>
        <scheme val="minor"/>
      </rPr>
      <t xml:space="preserve"> nr 34/2024-2025 S</t>
    </r>
    <r>
      <rPr>
        <sz val="11"/>
        <color theme="1"/>
        <rFont val="Calibri"/>
        <family val="2"/>
        <charset val="238"/>
        <scheme val="minor"/>
      </rPr>
      <t xml:space="preserve">enatu UP w Lublinie z dnia 28.02.2025 r.
Obowiązuje od naboru 2025-2026    zał. nr 4b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</si>
</sst>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"/>
      <family val="1"/>
      <charset val="238"/>
    </font>
    <font>
      <sz val="9"/>
      <color theme="1"/>
      <name val="Times New Roman"/>
      <family val="1"/>
      <charset val="238"/>
    </font>
    <font>
      <sz val="10"/>
      <name val="Times"/>
      <family val="1"/>
      <charset val="238"/>
    </font>
    <font>
      <sz val="10"/>
      <name val="Times"/>
      <family val="1"/>
    </font>
    <font>
      <b/>
      <sz val="10"/>
      <name val="Times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0"/>
      <name val="Times"/>
      <family val="1"/>
    </font>
    <font>
      <sz val="11"/>
      <color rgb="FF000000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86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9" fillId="0" borderId="0" xfId="0" quotePrefix="1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0" xfId="0" applyFill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4" fillId="0" borderId="1" xfId="0" applyFont="1" applyFill="1" applyBorder="1"/>
    <xf numFmtId="0" fontId="4" fillId="0" borderId="3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6" fillId="0" borderId="0" xfId="0" applyFont="1" applyFill="1"/>
    <xf numFmtId="0" fontId="28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center"/>
    </xf>
    <xf numFmtId="1" fontId="16" fillId="0" borderId="3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center"/>
    </xf>
    <xf numFmtId="1" fontId="16" fillId="0" borderId="5" xfId="0" applyNumberFormat="1" applyFont="1" applyFill="1" applyBorder="1" applyAlignment="1">
      <alignment horizontal="center"/>
    </xf>
    <xf numFmtId="1" fontId="16" fillId="0" borderId="6" xfId="0" applyNumberFormat="1" applyFont="1" applyFill="1" applyBorder="1" applyAlignment="1">
      <alignment horizontal="center"/>
    </xf>
    <xf numFmtId="0" fontId="17" fillId="0" borderId="0" xfId="0" applyFont="1" applyFill="1"/>
    <xf numFmtId="0" fontId="9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21" fillId="0" borderId="8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right"/>
    </xf>
    <xf numFmtId="0" fontId="26" fillId="0" borderId="2" xfId="0" applyFont="1" applyFill="1" applyBorder="1" applyAlignment="1">
      <alignment horizontal="justify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horizontal="center" vertical="center" textRotation="90" wrapText="1"/>
    </xf>
    <xf numFmtId="0" fontId="28" fillId="0" borderId="1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28" fillId="0" borderId="9" xfId="0" applyFont="1" applyFill="1" applyBorder="1" applyAlignment="1">
      <alignment horizontal="center" vertical="center" textRotation="90" wrapText="1"/>
    </xf>
    <xf numFmtId="0" fontId="28" fillId="0" borderId="3" xfId="0" applyFont="1" applyFill="1" applyBorder="1" applyAlignment="1"/>
    <xf numFmtId="0" fontId="28" fillId="0" borderId="1" xfId="0" applyFont="1" applyFill="1" applyBorder="1" applyAlignment="1">
      <alignment horizontal="center" vertical="center" textRotation="90" wrapText="1"/>
    </xf>
    <xf numFmtId="0" fontId="28" fillId="0" borderId="8" xfId="0" applyFont="1" applyFill="1" applyBorder="1" applyAlignment="1">
      <alignment horizontal="justify" vertical="center" wrapText="1"/>
    </xf>
    <xf numFmtId="0" fontId="28" fillId="0" borderId="2" xfId="0" applyFont="1" applyFill="1" applyBorder="1" applyAlignment="1"/>
    <xf numFmtId="0" fontId="28" fillId="0" borderId="26" xfId="0" applyFont="1" applyFill="1" applyBorder="1" applyAlignment="1">
      <alignment horizontal="center" vertical="center" textRotation="90" wrapText="1"/>
    </xf>
    <xf numFmtId="0" fontId="28" fillId="0" borderId="27" xfId="0" applyFont="1" applyFill="1" applyBorder="1" applyAlignment="1">
      <alignment horizontal="center" vertical="center" textRotation="90" wrapText="1"/>
    </xf>
    <xf numFmtId="0" fontId="28" fillId="0" borderId="28" xfId="0" applyFont="1" applyFill="1" applyBorder="1" applyAlignment="1">
      <alignment horizontal="center" vertical="center" textRotation="90" wrapText="1"/>
    </xf>
    <xf numFmtId="0" fontId="28" fillId="0" borderId="29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/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center" textRotation="90" wrapText="1"/>
    </xf>
    <xf numFmtId="0" fontId="7" fillId="0" borderId="28" xfId="0" applyFont="1" applyFill="1" applyBorder="1" applyAlignment="1">
      <alignment horizontal="center" vertical="center" textRotation="90" wrapText="1"/>
    </xf>
    <xf numFmtId="0" fontId="7" fillId="0" borderId="29" xfId="0" applyFont="1" applyFill="1" applyBorder="1" applyAlignment="1">
      <alignment horizontal="center" vertical="center" textRotation="90" wrapText="1"/>
    </xf>
    <xf numFmtId="0" fontId="23" fillId="0" borderId="0" xfId="0" applyFont="1" applyFill="1" applyAlignment="1">
      <alignment horizontal="right"/>
    </xf>
    <xf numFmtId="0" fontId="0" fillId="0" borderId="0" xfId="0" applyAlignment="1"/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/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textRotation="90" wrapText="1"/>
    </xf>
    <xf numFmtId="0" fontId="16" fillId="0" borderId="32" xfId="0" applyFont="1" applyFill="1" applyBorder="1" applyAlignment="1">
      <alignment horizontal="center" textRotation="90" wrapText="1"/>
    </xf>
    <xf numFmtId="0" fontId="16" fillId="0" borderId="19" xfId="0" applyFont="1" applyFill="1" applyBorder="1" applyAlignment="1">
      <alignment horizontal="center" textRotation="90" wrapText="1"/>
    </xf>
    <xf numFmtId="0" fontId="16" fillId="0" borderId="13" xfId="0" applyFont="1" applyFill="1" applyBorder="1" applyAlignment="1">
      <alignment horizontal="center" textRotation="90" wrapText="1"/>
    </xf>
    <xf numFmtId="0" fontId="16" fillId="0" borderId="15" xfId="0" applyFont="1" applyFill="1" applyBorder="1" applyAlignment="1">
      <alignment horizontal="center" textRotation="90" wrapText="1"/>
    </xf>
    <xf numFmtId="0" fontId="16" fillId="0" borderId="30" xfId="0" applyFont="1" applyFill="1" applyBorder="1" applyAlignment="1">
      <alignment horizontal="center" textRotation="90" wrapText="1"/>
    </xf>
    <xf numFmtId="0" fontId="16" fillId="0" borderId="31" xfId="0" applyFont="1" applyFill="1" applyBorder="1" applyAlignment="1">
      <alignment horizontal="center" textRotation="90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/>
    <xf numFmtId="0" fontId="17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/>
    <xf numFmtId="0" fontId="9" fillId="0" borderId="7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vertical="center" textRotation="90" wrapText="1"/>
    </xf>
    <xf numFmtId="0" fontId="9" fillId="0" borderId="27" xfId="0" applyFont="1" applyFill="1" applyBorder="1" applyAlignment="1">
      <alignment horizontal="center" vertical="center" textRotation="90" wrapText="1"/>
    </xf>
    <xf numFmtId="0" fontId="9" fillId="0" borderId="28" xfId="0" applyFont="1" applyFill="1" applyBorder="1" applyAlignment="1">
      <alignment horizontal="center" vertical="center" textRotation="90" wrapText="1"/>
    </xf>
    <xf numFmtId="0" fontId="9" fillId="0" borderId="29" xfId="0" applyFont="1" applyFill="1" applyBorder="1" applyAlignment="1">
      <alignment horizontal="center" vertical="center" textRotation="90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/>
    <xf numFmtId="0" fontId="19" fillId="0" borderId="20" xfId="0" applyFont="1" applyFill="1" applyBorder="1" applyAlignment="1">
      <alignment horizontal="justify" vertical="center" wrapText="1"/>
    </xf>
    <xf numFmtId="0" fontId="19" fillId="0" borderId="21" xfId="0" applyFont="1" applyFill="1" applyBorder="1" applyAlignment="1">
      <alignment horizontal="justify" vertical="center" wrapText="1"/>
    </xf>
    <xf numFmtId="0" fontId="19" fillId="0" borderId="22" xfId="0" applyFont="1" applyFill="1" applyBorder="1" applyAlignment="1">
      <alignment horizontal="justify" vertical="center" wrapText="1"/>
    </xf>
  </cellXfs>
  <cellStyles count="21">
    <cellStyle name="Hiperłącze" xfId="19" builtinId="8" hidden="1"/>
    <cellStyle name="Hiperłącze" xfId="17" builtinId="8" hidden="1"/>
    <cellStyle name="Hiperłącze" xfId="5" builtinId="8" hidden="1"/>
    <cellStyle name="Hiperłącze" xfId="7" builtinId="8" hidden="1"/>
    <cellStyle name="Hiperłącze" xfId="1" builtinId="8" hidden="1"/>
    <cellStyle name="Hiperłącze" xfId="3" builtinId="8" hidden="1"/>
    <cellStyle name="Hiperłącze" xfId="13" builtinId="8" hidden="1"/>
    <cellStyle name="Hiperłącze" xfId="15" builtinId="8" hidden="1"/>
    <cellStyle name="Hiperłącze" xfId="11" builtinId="8" hidden="1"/>
    <cellStyle name="Hiperłącze" xfId="9" builtinId="8" hidden="1"/>
    <cellStyle name="Normalny" xfId="0" builtinId="0"/>
    <cellStyle name="Odwiedzone hiperłącze" xfId="4" builtinId="9" hidden="1"/>
    <cellStyle name="Odwiedzone hiperłącze" xfId="6" builtinId="9" hidden="1"/>
    <cellStyle name="Odwiedzone hiperłącze" xfId="2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8" builtinId="9" hidden="1"/>
    <cellStyle name="Odwiedzone hiperłącze" xfId="20" builtinId="9" hidden="1"/>
    <cellStyle name="Odwiedzone hiperłącze" xfId="16" builtinId="9" hidden="1"/>
  </cellStyles>
  <dxfs count="0"/>
  <tableStyles count="0" defaultTableStyle="TableStyleMedium2" defaultPivotStyle="PivotStyleLight16"/>
  <colors>
    <mruColors>
      <color rgb="FFFF00FF"/>
      <color rgb="FFFFFF00"/>
      <color rgb="FFCCCCFF"/>
      <color rgb="FF00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Normal="100" zoomScaleSheetLayoutView="118" workbookViewId="0">
      <pane ySplit="7" topLeftCell="A41" activePane="bottomLeft" state="frozen"/>
      <selection pane="bottomLeft" activeCell="A41" sqref="A41"/>
    </sheetView>
  </sheetViews>
  <sheetFormatPr defaultColWidth="8.85546875" defaultRowHeight="15" x14ac:dyDescent="0.25"/>
  <cols>
    <col min="1" max="1" width="40.7109375" style="34" customWidth="1"/>
    <col min="2" max="2" width="4.140625" style="34" customWidth="1"/>
    <col min="3" max="3" width="3.85546875" style="34" customWidth="1"/>
    <col min="4" max="4" width="5" style="34" customWidth="1"/>
    <col min="5" max="5" width="3.28515625" style="34" customWidth="1"/>
    <col min="6" max="6" width="4.85546875" style="34" customWidth="1"/>
    <col min="7" max="7" width="4.28515625" style="34" customWidth="1"/>
    <col min="8" max="8" width="4.140625" style="34" customWidth="1"/>
    <col min="9" max="9" width="4" style="34" customWidth="1"/>
    <col min="10" max="10" width="4.7109375" style="34" customWidth="1"/>
    <col min="11" max="11" width="5.28515625" style="34" customWidth="1"/>
    <col min="12" max="16384" width="8.85546875" style="34"/>
  </cols>
  <sheetData>
    <row r="1" spans="1:11" ht="26.25" customHeight="1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30" customHeight="1" x14ac:dyDescent="0.25">
      <c r="A3" s="98" t="s">
        <v>1</v>
      </c>
      <c r="B3" s="99"/>
      <c r="C3" s="99"/>
      <c r="D3" s="99"/>
      <c r="E3" s="99"/>
      <c r="F3" s="99"/>
      <c r="G3" s="99"/>
      <c r="H3" s="99"/>
      <c r="I3" s="97"/>
      <c r="J3" s="97"/>
      <c r="K3" s="97"/>
    </row>
    <row r="4" spans="1:11" ht="31.5" customHeight="1" thickBot="1" x14ac:dyDescent="0.3">
      <c r="A4" s="98" t="s">
        <v>97</v>
      </c>
      <c r="B4" s="99"/>
      <c r="C4" s="99"/>
      <c r="D4" s="99"/>
      <c r="E4" s="99"/>
      <c r="F4" s="99"/>
      <c r="G4" s="99"/>
      <c r="H4" s="99"/>
      <c r="I4" s="97"/>
      <c r="J4" s="97"/>
      <c r="K4" s="97"/>
    </row>
    <row r="5" spans="1:11" ht="51" customHeight="1" x14ac:dyDescent="0.25">
      <c r="A5" s="103" t="s">
        <v>2</v>
      </c>
      <c r="B5" s="94" t="s">
        <v>3</v>
      </c>
      <c r="C5" s="94" t="s">
        <v>4</v>
      </c>
      <c r="D5" s="94" t="s">
        <v>5</v>
      </c>
      <c r="E5" s="105" t="s">
        <v>6</v>
      </c>
      <c r="F5" s="106"/>
      <c r="G5" s="94" t="s">
        <v>7</v>
      </c>
      <c r="H5" s="94" t="s">
        <v>8</v>
      </c>
      <c r="I5" s="94" t="s">
        <v>9</v>
      </c>
      <c r="J5" s="94" t="s">
        <v>10</v>
      </c>
      <c r="K5" s="100" t="s">
        <v>11</v>
      </c>
    </row>
    <row r="6" spans="1:11" ht="22.5" customHeight="1" x14ac:dyDescent="0.25">
      <c r="A6" s="104"/>
      <c r="B6" s="95"/>
      <c r="C6" s="102"/>
      <c r="D6" s="95"/>
      <c r="E6" s="107"/>
      <c r="F6" s="108"/>
      <c r="G6" s="95"/>
      <c r="H6" s="95"/>
      <c r="I6" s="95"/>
      <c r="J6" s="95"/>
      <c r="K6" s="101"/>
    </row>
    <row r="7" spans="1:11" ht="23.25" customHeight="1" x14ac:dyDescent="0.25">
      <c r="A7" s="104"/>
      <c r="B7" s="95"/>
      <c r="C7" s="102"/>
      <c r="D7" s="95"/>
      <c r="E7" s="35" t="s">
        <v>94</v>
      </c>
      <c r="F7" s="35" t="s">
        <v>17</v>
      </c>
      <c r="G7" s="95"/>
      <c r="H7" s="95"/>
      <c r="I7" s="95"/>
      <c r="J7" s="95"/>
      <c r="K7" s="101"/>
    </row>
    <row r="8" spans="1:11" ht="14.25" customHeight="1" x14ac:dyDescent="0.25">
      <c r="A8" s="91" t="s">
        <v>12</v>
      </c>
      <c r="B8" s="92"/>
      <c r="C8" s="92"/>
      <c r="D8" s="92"/>
      <c r="E8" s="92"/>
      <c r="F8" s="92"/>
      <c r="G8" s="92"/>
      <c r="H8" s="92"/>
      <c r="I8" s="92"/>
      <c r="J8" s="92"/>
      <c r="K8" s="93"/>
    </row>
    <row r="9" spans="1:11" ht="14.25" customHeight="1" x14ac:dyDescent="0.25">
      <c r="A9" s="36" t="s">
        <v>13</v>
      </c>
      <c r="B9" s="37">
        <v>5</v>
      </c>
      <c r="C9" s="37" t="s">
        <v>14</v>
      </c>
      <c r="D9" s="37">
        <v>45</v>
      </c>
      <c r="E9" s="38"/>
      <c r="F9" s="37">
        <v>15</v>
      </c>
      <c r="G9" s="37">
        <v>30</v>
      </c>
      <c r="H9" s="39"/>
      <c r="I9" s="40"/>
      <c r="J9" s="41">
        <f>F9/15</f>
        <v>1</v>
      </c>
      <c r="K9" s="42">
        <f>(G9+H9)/15</f>
        <v>2</v>
      </c>
    </row>
    <row r="10" spans="1:11" ht="14.25" customHeight="1" x14ac:dyDescent="0.25">
      <c r="A10" s="43" t="s">
        <v>15</v>
      </c>
      <c r="B10" s="37">
        <v>2</v>
      </c>
      <c r="C10" s="37" t="s">
        <v>17</v>
      </c>
      <c r="D10" s="37">
        <v>30</v>
      </c>
      <c r="E10" s="38"/>
      <c r="F10" s="37">
        <v>15</v>
      </c>
      <c r="G10" s="37">
        <v>5</v>
      </c>
      <c r="H10" s="39">
        <v>10</v>
      </c>
      <c r="I10" s="40"/>
      <c r="J10" s="41"/>
      <c r="K10" s="42"/>
    </row>
    <row r="11" spans="1:11" ht="14.25" customHeight="1" x14ac:dyDescent="0.25">
      <c r="A11" s="43" t="s">
        <v>16</v>
      </c>
      <c r="B11" s="37">
        <v>3</v>
      </c>
      <c r="C11" s="37" t="s">
        <v>17</v>
      </c>
      <c r="D11" s="37">
        <v>30</v>
      </c>
      <c r="E11" s="38"/>
      <c r="F11" s="37">
        <v>5</v>
      </c>
      <c r="G11" s="37">
        <v>10</v>
      </c>
      <c r="H11" s="39">
        <v>10</v>
      </c>
      <c r="I11" s="40">
        <v>5</v>
      </c>
      <c r="J11" s="41">
        <f t="shared" ref="J11:J16" si="0">F11/15</f>
        <v>0.33333333333333331</v>
      </c>
      <c r="K11" s="42">
        <f t="shared" ref="K11:K15" si="1">(G11+H11)/15</f>
        <v>1.3333333333333333</v>
      </c>
    </row>
    <row r="12" spans="1:11" ht="17.25" customHeight="1" x14ac:dyDescent="0.25">
      <c r="A12" s="44" t="s">
        <v>18</v>
      </c>
      <c r="B12" s="37">
        <v>3</v>
      </c>
      <c r="C12" s="37" t="s">
        <v>17</v>
      </c>
      <c r="D12" s="37">
        <v>30</v>
      </c>
      <c r="E12" s="38"/>
      <c r="F12" s="37">
        <v>30</v>
      </c>
      <c r="G12" s="37"/>
      <c r="H12" s="37"/>
      <c r="I12" s="37"/>
      <c r="J12" s="41">
        <f t="shared" si="0"/>
        <v>2</v>
      </c>
      <c r="K12" s="42">
        <f>(G12+H12)/15</f>
        <v>0</v>
      </c>
    </row>
    <row r="13" spans="1:11" ht="20.25" customHeight="1" x14ac:dyDescent="0.25">
      <c r="A13" s="43" t="s">
        <v>19</v>
      </c>
      <c r="B13" s="37">
        <v>6</v>
      </c>
      <c r="C13" s="37" t="s">
        <v>17</v>
      </c>
      <c r="D13" s="37">
        <v>60</v>
      </c>
      <c r="E13" s="38"/>
      <c r="F13" s="37">
        <v>15</v>
      </c>
      <c r="G13" s="37">
        <v>15</v>
      </c>
      <c r="H13" s="39">
        <v>30</v>
      </c>
      <c r="I13" s="40"/>
      <c r="J13" s="41">
        <f t="shared" si="0"/>
        <v>1</v>
      </c>
      <c r="K13" s="42">
        <f t="shared" si="1"/>
        <v>3</v>
      </c>
    </row>
    <row r="14" spans="1:11" ht="20.25" customHeight="1" x14ac:dyDescent="0.25">
      <c r="A14" s="43" t="s">
        <v>20</v>
      </c>
      <c r="B14" s="45">
        <v>3</v>
      </c>
      <c r="C14" s="45" t="s">
        <v>17</v>
      </c>
      <c r="D14" s="45">
        <v>30</v>
      </c>
      <c r="E14" s="38"/>
      <c r="F14" s="45">
        <v>15</v>
      </c>
      <c r="G14" s="45">
        <v>15</v>
      </c>
      <c r="J14" s="41">
        <f t="shared" si="0"/>
        <v>1</v>
      </c>
      <c r="K14" s="42">
        <f>(G14+H14)/15</f>
        <v>1</v>
      </c>
    </row>
    <row r="15" spans="1:11" ht="20.25" customHeight="1" x14ac:dyDescent="0.25">
      <c r="A15" s="43" t="s">
        <v>21</v>
      </c>
      <c r="B15" s="37">
        <v>3</v>
      </c>
      <c r="C15" s="37" t="s">
        <v>14</v>
      </c>
      <c r="D15" s="37">
        <v>30</v>
      </c>
      <c r="E15" s="38"/>
      <c r="F15" s="37">
        <v>15</v>
      </c>
      <c r="G15" s="37">
        <v>15</v>
      </c>
      <c r="H15" s="37"/>
      <c r="I15" s="37"/>
      <c r="J15" s="41">
        <f t="shared" si="0"/>
        <v>1</v>
      </c>
      <c r="K15" s="42">
        <f t="shared" si="1"/>
        <v>1</v>
      </c>
    </row>
    <row r="16" spans="1:11" ht="20.25" customHeight="1" x14ac:dyDescent="0.25">
      <c r="A16" s="43" t="s">
        <v>22</v>
      </c>
      <c r="B16" s="37">
        <v>4</v>
      </c>
      <c r="C16" s="37" t="s">
        <v>17</v>
      </c>
      <c r="D16" s="37">
        <v>45</v>
      </c>
      <c r="E16" s="38"/>
      <c r="F16" s="37">
        <v>15</v>
      </c>
      <c r="G16" s="37"/>
      <c r="H16" s="39">
        <v>30</v>
      </c>
      <c r="I16" s="40"/>
      <c r="J16" s="41">
        <f t="shared" si="0"/>
        <v>1</v>
      </c>
      <c r="K16" s="42"/>
    </row>
    <row r="17" spans="1:11" ht="15.75" customHeight="1" x14ac:dyDescent="0.25">
      <c r="A17" s="44" t="s">
        <v>23</v>
      </c>
      <c r="B17" s="37">
        <v>1</v>
      </c>
      <c r="C17" s="37" t="s">
        <v>17</v>
      </c>
      <c r="D17" s="37">
        <v>15</v>
      </c>
      <c r="E17" s="37"/>
      <c r="F17" s="37"/>
      <c r="G17" s="37"/>
      <c r="H17" s="37">
        <v>15</v>
      </c>
      <c r="I17" s="46"/>
      <c r="J17" s="41">
        <f>E17/15</f>
        <v>0</v>
      </c>
      <c r="K17" s="42">
        <f>(G17+H17)/15</f>
        <v>1</v>
      </c>
    </row>
    <row r="18" spans="1:11" x14ac:dyDescent="0.25">
      <c r="A18" s="47" t="s">
        <v>24</v>
      </c>
      <c r="B18" s="46">
        <f>SUM(B9:B17)</f>
        <v>30</v>
      </c>
      <c r="C18" s="46"/>
      <c r="D18" s="46">
        <f t="shared" ref="D18:K18" si="2">SUM(D9:D17)</f>
        <v>315</v>
      </c>
      <c r="E18" s="46">
        <f t="shared" si="2"/>
        <v>0</v>
      </c>
      <c r="F18" s="46">
        <f>SUM(F9:F17)</f>
        <v>125</v>
      </c>
      <c r="G18" s="46">
        <f t="shared" si="2"/>
        <v>90</v>
      </c>
      <c r="H18" s="46">
        <f t="shared" si="2"/>
        <v>95</v>
      </c>
      <c r="I18" s="46">
        <f t="shared" si="2"/>
        <v>5</v>
      </c>
      <c r="J18" s="46">
        <f t="shared" si="2"/>
        <v>7.333333333333333</v>
      </c>
      <c r="K18" s="46">
        <f t="shared" si="2"/>
        <v>9.3333333333333321</v>
      </c>
    </row>
    <row r="19" spans="1:11" x14ac:dyDescent="0.25">
      <c r="A19" s="47" t="s">
        <v>25</v>
      </c>
      <c r="B19" s="37"/>
      <c r="C19" s="37"/>
      <c r="D19" s="37"/>
      <c r="E19" s="37"/>
      <c r="F19" s="37"/>
      <c r="G19" s="37"/>
      <c r="H19" s="37"/>
      <c r="I19" s="37"/>
      <c r="J19" s="41"/>
      <c r="K19" s="42"/>
    </row>
    <row r="20" spans="1:11" ht="27" customHeight="1" x14ac:dyDescent="0.25">
      <c r="A20" s="44" t="s">
        <v>26</v>
      </c>
      <c r="B20" s="37">
        <v>3</v>
      </c>
      <c r="C20" s="37" t="s">
        <v>14</v>
      </c>
      <c r="D20" s="37">
        <v>45</v>
      </c>
      <c r="E20" s="38"/>
      <c r="F20" s="37">
        <v>15</v>
      </c>
      <c r="G20" s="37">
        <v>5</v>
      </c>
      <c r="H20" s="37">
        <v>20</v>
      </c>
      <c r="I20" s="37">
        <v>5</v>
      </c>
      <c r="J20" s="41">
        <f t="shared" ref="J20:J26" si="3">F20/15</f>
        <v>1</v>
      </c>
      <c r="K20" s="42">
        <f t="shared" ref="K20:K23" si="4">(G20+H20)/15</f>
        <v>1.6666666666666667</v>
      </c>
    </row>
    <row r="21" spans="1:11" x14ac:dyDescent="0.25">
      <c r="A21" s="44" t="s">
        <v>27</v>
      </c>
      <c r="B21" s="37">
        <v>4</v>
      </c>
      <c r="C21" s="37" t="s">
        <v>17</v>
      </c>
      <c r="D21" s="37">
        <v>45</v>
      </c>
      <c r="E21" s="38"/>
      <c r="F21" s="37">
        <v>15</v>
      </c>
      <c r="G21" s="37">
        <v>10</v>
      </c>
      <c r="H21" s="37">
        <v>20</v>
      </c>
      <c r="I21" s="37"/>
      <c r="J21" s="41">
        <f t="shared" si="3"/>
        <v>1</v>
      </c>
      <c r="K21" s="42">
        <f>(G21+H21)/15</f>
        <v>2</v>
      </c>
    </row>
    <row r="22" spans="1:11" ht="26.25" customHeight="1" x14ac:dyDescent="0.25">
      <c r="A22" s="44" t="s">
        <v>28</v>
      </c>
      <c r="B22" s="37">
        <v>4</v>
      </c>
      <c r="C22" s="37" t="s">
        <v>14</v>
      </c>
      <c r="D22" s="37">
        <v>45</v>
      </c>
      <c r="E22" s="38"/>
      <c r="F22" s="37">
        <v>15</v>
      </c>
      <c r="G22" s="37">
        <v>10</v>
      </c>
      <c r="H22" s="37">
        <v>20</v>
      </c>
      <c r="I22" s="37"/>
      <c r="J22" s="41">
        <f t="shared" si="3"/>
        <v>1</v>
      </c>
      <c r="K22" s="42">
        <f t="shared" si="4"/>
        <v>2</v>
      </c>
    </row>
    <row r="23" spans="1:11" x14ac:dyDescent="0.25">
      <c r="A23" s="44" t="s">
        <v>29</v>
      </c>
      <c r="B23" s="37">
        <v>4</v>
      </c>
      <c r="C23" s="37" t="s">
        <v>17</v>
      </c>
      <c r="D23" s="37">
        <v>35</v>
      </c>
      <c r="E23" s="38"/>
      <c r="F23" s="37">
        <v>5</v>
      </c>
      <c r="G23" s="37"/>
      <c r="H23" s="48">
        <v>30</v>
      </c>
      <c r="I23" s="48"/>
      <c r="J23" s="41">
        <f t="shared" si="3"/>
        <v>0.33333333333333331</v>
      </c>
      <c r="K23" s="42">
        <f t="shared" si="4"/>
        <v>2</v>
      </c>
    </row>
    <row r="24" spans="1:11" x14ac:dyDescent="0.25">
      <c r="A24" s="44" t="s">
        <v>30</v>
      </c>
      <c r="B24" s="37">
        <v>4</v>
      </c>
      <c r="C24" s="37" t="s">
        <v>17</v>
      </c>
      <c r="D24" s="37">
        <v>45</v>
      </c>
      <c r="E24" s="38"/>
      <c r="F24" s="37">
        <v>15</v>
      </c>
      <c r="G24" s="37">
        <v>5</v>
      </c>
      <c r="H24" s="37">
        <v>15</v>
      </c>
      <c r="I24" s="37">
        <v>10</v>
      </c>
      <c r="J24" s="41">
        <f t="shared" si="3"/>
        <v>1</v>
      </c>
      <c r="K24" s="42">
        <f>(G24+H24)/15</f>
        <v>1.3333333333333333</v>
      </c>
    </row>
    <row r="25" spans="1:11" x14ac:dyDescent="0.25">
      <c r="A25" s="49" t="s">
        <v>31</v>
      </c>
      <c r="B25" s="37">
        <v>4</v>
      </c>
      <c r="C25" s="37" t="s">
        <v>17</v>
      </c>
      <c r="D25" s="37">
        <v>45</v>
      </c>
      <c r="E25" s="38"/>
      <c r="F25" s="37">
        <v>15</v>
      </c>
      <c r="G25" s="37">
        <v>30</v>
      </c>
      <c r="H25" s="37"/>
      <c r="I25" s="37"/>
      <c r="J25" s="41">
        <f t="shared" si="3"/>
        <v>1</v>
      </c>
      <c r="K25" s="42">
        <f>(G25+H25)/15</f>
        <v>2</v>
      </c>
    </row>
    <row r="26" spans="1:11" ht="15.75" thickBot="1" x14ac:dyDescent="0.3">
      <c r="A26" s="50" t="s">
        <v>32</v>
      </c>
      <c r="B26" s="37">
        <v>5</v>
      </c>
      <c r="C26" s="37" t="s">
        <v>14</v>
      </c>
      <c r="D26" s="37">
        <v>60</v>
      </c>
      <c r="E26" s="38"/>
      <c r="F26" s="37">
        <v>30</v>
      </c>
      <c r="G26" s="37">
        <v>10</v>
      </c>
      <c r="H26" s="39">
        <v>20</v>
      </c>
      <c r="I26" s="40"/>
      <c r="J26" s="41">
        <f t="shared" si="3"/>
        <v>2</v>
      </c>
      <c r="K26" s="42">
        <f t="shared" ref="K26" si="5">(G26+H26)/15</f>
        <v>2</v>
      </c>
    </row>
    <row r="27" spans="1:11" x14ac:dyDescent="0.25">
      <c r="A27" s="51" t="s">
        <v>33</v>
      </c>
      <c r="B27" s="37">
        <v>2</v>
      </c>
      <c r="C27" s="37" t="s">
        <v>17</v>
      </c>
      <c r="D27" s="37">
        <v>32</v>
      </c>
      <c r="E27" s="37"/>
      <c r="F27" s="37"/>
      <c r="G27" s="37"/>
      <c r="H27" s="37">
        <v>32</v>
      </c>
      <c r="I27" s="37"/>
      <c r="J27" s="41">
        <f>E27/15</f>
        <v>0</v>
      </c>
      <c r="K27" s="42">
        <v>2</v>
      </c>
    </row>
    <row r="28" spans="1:11" x14ac:dyDescent="0.25">
      <c r="A28" s="52" t="s">
        <v>24</v>
      </c>
      <c r="B28" s="46">
        <f>SUM(B20:B27)</f>
        <v>30</v>
      </c>
      <c r="C28" s="46"/>
      <c r="D28" s="46">
        <f t="shared" ref="D28:K28" si="6">SUM(D20:D27)</f>
        <v>352</v>
      </c>
      <c r="E28" s="46">
        <f t="shared" si="6"/>
        <v>0</v>
      </c>
      <c r="F28" s="46">
        <f>SUM(F20:F27)</f>
        <v>110</v>
      </c>
      <c r="G28" s="46">
        <f t="shared" si="6"/>
        <v>70</v>
      </c>
      <c r="H28" s="46">
        <f t="shared" si="6"/>
        <v>157</v>
      </c>
      <c r="I28" s="46">
        <f t="shared" si="6"/>
        <v>15</v>
      </c>
      <c r="J28" s="46">
        <f t="shared" si="6"/>
        <v>7.3333333333333339</v>
      </c>
      <c r="K28" s="46">
        <f t="shared" si="6"/>
        <v>15</v>
      </c>
    </row>
    <row r="29" spans="1:11" x14ac:dyDescent="0.25">
      <c r="A29" s="52" t="s">
        <v>34</v>
      </c>
      <c r="B29" s="37"/>
      <c r="C29" s="37"/>
      <c r="D29" s="37"/>
      <c r="E29" s="37"/>
      <c r="F29" s="37"/>
      <c r="G29" s="37"/>
      <c r="H29" s="37"/>
      <c r="I29" s="37"/>
      <c r="J29" s="41"/>
      <c r="K29" s="42"/>
    </row>
    <row r="30" spans="1:11" ht="30.75" thickBot="1" x14ac:dyDescent="0.3">
      <c r="A30" s="50" t="s">
        <v>35</v>
      </c>
      <c r="B30" s="37">
        <v>2</v>
      </c>
      <c r="C30" s="37" t="s">
        <v>17</v>
      </c>
      <c r="D30" s="37">
        <v>38</v>
      </c>
      <c r="E30" s="38"/>
      <c r="F30" s="37">
        <v>15</v>
      </c>
      <c r="G30" s="37">
        <v>3</v>
      </c>
      <c r="H30" s="37">
        <v>15</v>
      </c>
      <c r="I30" s="37">
        <v>5</v>
      </c>
      <c r="J30" s="41">
        <f t="shared" ref="J30:J36" si="7">F30/15</f>
        <v>1</v>
      </c>
      <c r="K30" s="42">
        <f>(G30+H30)/15</f>
        <v>1.2</v>
      </c>
    </row>
    <row r="31" spans="1:11" x14ac:dyDescent="0.25">
      <c r="A31" s="49" t="s">
        <v>36</v>
      </c>
      <c r="B31" s="37">
        <v>1</v>
      </c>
      <c r="C31" s="37" t="s">
        <v>17</v>
      </c>
      <c r="D31" s="37">
        <v>15</v>
      </c>
      <c r="E31" s="38"/>
      <c r="F31" s="37">
        <v>15</v>
      </c>
      <c r="G31" s="37"/>
      <c r="H31" s="37"/>
      <c r="I31" s="37"/>
      <c r="J31" s="41">
        <f t="shared" si="7"/>
        <v>1</v>
      </c>
      <c r="K31" s="42">
        <f>(G31+H31)/15</f>
        <v>0</v>
      </c>
    </row>
    <row r="32" spans="1:11" ht="30" x14ac:dyDescent="0.25">
      <c r="A32" s="49" t="s">
        <v>37</v>
      </c>
      <c r="B32" s="37">
        <v>2</v>
      </c>
      <c r="C32" s="37" t="s">
        <v>14</v>
      </c>
      <c r="D32" s="37">
        <v>30</v>
      </c>
      <c r="E32" s="38"/>
      <c r="F32" s="37">
        <v>15</v>
      </c>
      <c r="G32" s="37">
        <v>15</v>
      </c>
      <c r="H32" s="37"/>
      <c r="I32" s="37"/>
      <c r="J32" s="41">
        <f t="shared" si="7"/>
        <v>1</v>
      </c>
      <c r="K32" s="42">
        <f t="shared" ref="K32:K34" si="8">(G32+H32)/15</f>
        <v>1</v>
      </c>
    </row>
    <row r="33" spans="1:11" ht="27.75" customHeight="1" x14ac:dyDescent="0.25">
      <c r="A33" s="49" t="s">
        <v>38</v>
      </c>
      <c r="B33" s="37">
        <v>2</v>
      </c>
      <c r="C33" s="37" t="s">
        <v>17</v>
      </c>
      <c r="D33" s="37">
        <v>45</v>
      </c>
      <c r="E33" s="38"/>
      <c r="F33" s="37">
        <v>10</v>
      </c>
      <c r="G33" s="37">
        <v>10</v>
      </c>
      <c r="H33" s="37">
        <v>20</v>
      </c>
      <c r="I33" s="37">
        <v>5</v>
      </c>
      <c r="J33" s="41">
        <f t="shared" si="7"/>
        <v>0.66666666666666663</v>
      </c>
      <c r="K33" s="42">
        <f t="shared" si="8"/>
        <v>2</v>
      </c>
    </row>
    <row r="34" spans="1:11" ht="27.75" customHeight="1" x14ac:dyDescent="0.25">
      <c r="A34" s="49" t="s">
        <v>39</v>
      </c>
      <c r="B34" s="37">
        <v>2</v>
      </c>
      <c r="C34" s="37" t="s">
        <v>17</v>
      </c>
      <c r="D34" s="37">
        <v>30</v>
      </c>
      <c r="E34" s="38"/>
      <c r="F34" s="37"/>
      <c r="G34" s="37"/>
      <c r="H34" s="37">
        <v>30</v>
      </c>
      <c r="I34" s="37"/>
      <c r="J34" s="41">
        <f t="shared" si="7"/>
        <v>0</v>
      </c>
      <c r="K34" s="42">
        <f t="shared" si="8"/>
        <v>2</v>
      </c>
    </row>
    <row r="35" spans="1:11" ht="18.75" customHeight="1" x14ac:dyDescent="0.25">
      <c r="A35" s="49" t="s">
        <v>40</v>
      </c>
      <c r="B35" s="37">
        <v>2</v>
      </c>
      <c r="C35" s="53" t="s">
        <v>17</v>
      </c>
      <c r="D35" s="53">
        <v>30</v>
      </c>
      <c r="E35" s="38"/>
      <c r="F35" s="53">
        <v>15</v>
      </c>
      <c r="G35" s="53">
        <v>15</v>
      </c>
      <c r="H35" s="53"/>
      <c r="I35" s="53"/>
      <c r="J35" s="54">
        <f t="shared" si="7"/>
        <v>1</v>
      </c>
      <c r="K35" s="55">
        <v>2</v>
      </c>
    </row>
    <row r="36" spans="1:11" ht="18.75" customHeight="1" x14ac:dyDescent="0.25">
      <c r="A36" s="49" t="s">
        <v>41</v>
      </c>
      <c r="B36" s="37">
        <v>4</v>
      </c>
      <c r="C36" s="37" t="s">
        <v>17</v>
      </c>
      <c r="D36" s="37">
        <v>45</v>
      </c>
      <c r="E36" s="38"/>
      <c r="F36" s="37">
        <v>15</v>
      </c>
      <c r="G36" s="37">
        <v>10</v>
      </c>
      <c r="H36" s="37">
        <v>20</v>
      </c>
      <c r="I36" s="37"/>
      <c r="J36" s="41">
        <f t="shared" si="7"/>
        <v>1</v>
      </c>
      <c r="K36" s="42">
        <f t="shared" ref="K36" si="9">(G36+H36)/15</f>
        <v>2</v>
      </c>
    </row>
    <row r="37" spans="1:11" ht="20.25" customHeight="1" x14ac:dyDescent="0.25">
      <c r="A37" s="51" t="s">
        <v>95</v>
      </c>
      <c r="B37" s="45">
        <v>15</v>
      </c>
      <c r="C37" s="56"/>
      <c r="D37" s="56"/>
      <c r="E37" s="56"/>
      <c r="F37" s="56"/>
      <c r="G37" s="37"/>
      <c r="H37" s="37"/>
      <c r="I37" s="37"/>
      <c r="J37" s="41"/>
      <c r="K37" s="42"/>
    </row>
    <row r="38" spans="1:11" x14ac:dyDescent="0.25">
      <c r="A38" s="52" t="s">
        <v>24</v>
      </c>
      <c r="B38" s="46">
        <f>SUM(B30:B37)</f>
        <v>30</v>
      </c>
      <c r="C38" s="46"/>
      <c r="D38" s="46">
        <f t="shared" ref="D38:K38" si="10">SUM(D30:D37)</f>
        <v>233</v>
      </c>
      <c r="E38" s="46">
        <f t="shared" si="10"/>
        <v>0</v>
      </c>
      <c r="F38" s="46">
        <f t="shared" si="10"/>
        <v>85</v>
      </c>
      <c r="G38" s="46">
        <f t="shared" si="10"/>
        <v>53</v>
      </c>
      <c r="H38" s="46">
        <f t="shared" si="10"/>
        <v>85</v>
      </c>
      <c r="I38" s="46">
        <f t="shared" si="10"/>
        <v>10</v>
      </c>
      <c r="J38" s="46">
        <f t="shared" si="10"/>
        <v>5.6666666666666661</v>
      </c>
      <c r="K38" s="46">
        <f t="shared" si="10"/>
        <v>10.199999999999999</v>
      </c>
    </row>
    <row r="39" spans="1:11" x14ac:dyDescent="0.25">
      <c r="A39" s="52" t="s">
        <v>42</v>
      </c>
      <c r="B39" s="46">
        <f>SUM(B38,B28,B18)</f>
        <v>90</v>
      </c>
      <c r="C39" s="46"/>
      <c r="D39" s="46">
        <f t="shared" ref="D39:I39" si="11">SUM(D38,D28,D18)</f>
        <v>900</v>
      </c>
      <c r="E39" s="46">
        <f t="shared" si="11"/>
        <v>0</v>
      </c>
      <c r="F39" s="46">
        <f t="shared" si="11"/>
        <v>320</v>
      </c>
      <c r="G39" s="46">
        <f t="shared" si="11"/>
        <v>213</v>
      </c>
      <c r="H39" s="46">
        <f t="shared" si="11"/>
        <v>337</v>
      </c>
      <c r="I39" s="46">
        <f t="shared" si="11"/>
        <v>30</v>
      </c>
      <c r="J39" s="46"/>
      <c r="K39" s="57"/>
    </row>
    <row r="40" spans="1:11" ht="29.25" customHeight="1" thickBot="1" x14ac:dyDescent="0.3">
      <c r="A40" s="58" t="s">
        <v>43</v>
      </c>
      <c r="B40" s="59"/>
      <c r="C40" s="59"/>
      <c r="D40" s="59"/>
      <c r="E40" s="59">
        <f>E39*100/D39</f>
        <v>0</v>
      </c>
      <c r="F40" s="59"/>
      <c r="G40" s="59">
        <f>G39*100/D39</f>
        <v>23.666666666666668</v>
      </c>
      <c r="H40" s="59">
        <f>H39*100/D39</f>
        <v>37.444444444444443</v>
      </c>
      <c r="I40" s="59">
        <f>I39*100/D39</f>
        <v>3.3333333333333335</v>
      </c>
      <c r="J40" s="59"/>
      <c r="K40" s="60"/>
    </row>
    <row r="41" spans="1:11" ht="75.75" customHeight="1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1"/>
    </row>
  </sheetData>
  <mergeCells count="15">
    <mergeCell ref="A1:K1"/>
    <mergeCell ref="A8:K8"/>
    <mergeCell ref="H5:H7"/>
    <mergeCell ref="J5:J7"/>
    <mergeCell ref="G5:G7"/>
    <mergeCell ref="I5:I7"/>
    <mergeCell ref="A2:K2"/>
    <mergeCell ref="A4:K4"/>
    <mergeCell ref="B5:B7"/>
    <mergeCell ref="D5:D7"/>
    <mergeCell ref="K5:K7"/>
    <mergeCell ref="C5:C7"/>
    <mergeCell ref="A3:K3"/>
    <mergeCell ref="A5:A7"/>
    <mergeCell ref="E5:F6"/>
  </mergeCells>
  <phoneticPr fontId="1" type="noConversion"/>
  <pageMargins left="0.98425196850393704" right="0.59055118110236227" top="0.35433070866141736" bottom="0.15748031496062992" header="0.31496062992125984" footer="0.31496062992125984"/>
  <pageSetup paperSize="9" scale="82" fitToWidth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Normal="100" workbookViewId="0">
      <selection sqref="A1:K1"/>
    </sheetView>
  </sheetViews>
  <sheetFormatPr defaultColWidth="8.85546875" defaultRowHeight="15" x14ac:dyDescent="0.25"/>
  <cols>
    <col min="1" max="1" width="33.42578125" customWidth="1"/>
    <col min="2" max="3" width="5.42578125" customWidth="1"/>
    <col min="4" max="4" width="4.7109375" customWidth="1"/>
    <col min="5" max="6" width="5.42578125" customWidth="1"/>
    <col min="7" max="7" width="4.85546875" customWidth="1"/>
    <col min="8" max="8" width="5" customWidth="1"/>
    <col min="9" max="11" width="6.28515625" customWidth="1"/>
    <col min="12" max="12" width="36.28515625" customWidth="1"/>
  </cols>
  <sheetData>
    <row r="1" spans="1:11" ht="24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x14ac:dyDescent="0.25">
      <c r="A2" s="96" t="s">
        <v>0</v>
      </c>
      <c r="B2" s="97"/>
      <c r="C2" s="97"/>
      <c r="D2" s="97"/>
      <c r="E2" s="97"/>
      <c r="F2" s="97"/>
      <c r="G2" s="97"/>
      <c r="H2" s="97"/>
      <c r="I2" s="137"/>
      <c r="J2" s="137"/>
      <c r="K2" s="137"/>
    </row>
    <row r="3" spans="1:11" ht="21.75" customHeight="1" x14ac:dyDescent="0.25">
      <c r="A3" s="98" t="s">
        <v>1</v>
      </c>
      <c r="B3" s="99"/>
      <c r="C3" s="99"/>
      <c r="D3" s="99"/>
      <c r="E3" s="99"/>
      <c r="F3" s="99"/>
      <c r="G3" s="99"/>
      <c r="H3" s="99"/>
      <c r="I3" s="137"/>
      <c r="J3" s="137"/>
      <c r="K3" s="137"/>
    </row>
    <row r="4" spans="1:11" ht="30" customHeight="1" thickBot="1" x14ac:dyDescent="0.3">
      <c r="A4" s="138" t="s">
        <v>98</v>
      </c>
      <c r="B4" s="139"/>
      <c r="C4" s="139"/>
      <c r="D4" s="139"/>
      <c r="E4" s="139"/>
      <c r="F4" s="139"/>
      <c r="G4" s="139"/>
      <c r="H4" s="139"/>
      <c r="I4" s="137"/>
      <c r="J4" s="137"/>
      <c r="K4" s="137"/>
    </row>
    <row r="5" spans="1:11" ht="14.45" customHeight="1" x14ac:dyDescent="0.25">
      <c r="A5" s="140" t="s">
        <v>44</v>
      </c>
      <c r="B5" s="142" t="s">
        <v>3</v>
      </c>
      <c r="C5" s="142" t="s">
        <v>4</v>
      </c>
      <c r="D5" s="142" t="s">
        <v>5</v>
      </c>
      <c r="E5" s="127" t="s">
        <v>6</v>
      </c>
      <c r="F5" s="128"/>
      <c r="G5" s="142" t="s">
        <v>7</v>
      </c>
      <c r="H5" s="142" t="s">
        <v>8</v>
      </c>
      <c r="I5" s="142" t="s">
        <v>9</v>
      </c>
      <c r="J5" s="142" t="s">
        <v>10</v>
      </c>
      <c r="K5" s="120" t="s">
        <v>11</v>
      </c>
    </row>
    <row r="6" spans="1:11" ht="44.25" customHeight="1" x14ac:dyDescent="0.25">
      <c r="A6" s="141"/>
      <c r="B6" s="143"/>
      <c r="C6" s="144"/>
      <c r="D6" s="143"/>
      <c r="E6" s="129"/>
      <c r="F6" s="130"/>
      <c r="G6" s="143"/>
      <c r="H6" s="143"/>
      <c r="I6" s="143"/>
      <c r="J6" s="143"/>
      <c r="K6" s="121"/>
    </row>
    <row r="7" spans="1:11" x14ac:dyDescent="0.25">
      <c r="A7" s="141"/>
      <c r="B7" s="143"/>
      <c r="C7" s="144"/>
      <c r="D7" s="143"/>
      <c r="E7" s="11" t="s">
        <v>94</v>
      </c>
      <c r="F7" s="11" t="s">
        <v>17</v>
      </c>
      <c r="G7" s="143"/>
      <c r="H7" s="143"/>
      <c r="I7" s="143"/>
      <c r="J7" s="143"/>
      <c r="K7" s="121"/>
    </row>
    <row r="8" spans="1:11" x14ac:dyDescent="0.25">
      <c r="A8" s="122" t="s">
        <v>45</v>
      </c>
      <c r="B8" s="123"/>
      <c r="C8" s="123"/>
      <c r="D8" s="123"/>
      <c r="E8" s="123"/>
      <c r="F8" s="123"/>
      <c r="G8" s="123"/>
      <c r="H8" s="123"/>
      <c r="I8" s="123"/>
      <c r="J8" s="123"/>
      <c r="K8" s="124"/>
    </row>
    <row r="9" spans="1:11" ht="35.25" customHeight="1" x14ac:dyDescent="0.25">
      <c r="A9" s="12" t="s">
        <v>46</v>
      </c>
      <c r="B9" s="115">
        <v>6</v>
      </c>
      <c r="C9" s="13" t="s">
        <v>17</v>
      </c>
      <c r="D9" s="13">
        <v>60</v>
      </c>
      <c r="E9" s="14"/>
      <c r="F9" s="13">
        <v>15</v>
      </c>
      <c r="G9" s="13">
        <v>15</v>
      </c>
      <c r="H9" s="15">
        <v>30</v>
      </c>
      <c r="I9" s="16"/>
      <c r="J9" s="17">
        <f>F9/15</f>
        <v>1</v>
      </c>
      <c r="K9" s="18">
        <f t="shared" ref="K9:K14" si="0">(G9+H9)/15</f>
        <v>3</v>
      </c>
    </row>
    <row r="10" spans="1:11" x14ac:dyDescent="0.25">
      <c r="A10" s="12" t="s">
        <v>47</v>
      </c>
      <c r="B10" s="116"/>
      <c r="C10" s="13" t="s">
        <v>17</v>
      </c>
      <c r="D10" s="13">
        <v>60</v>
      </c>
      <c r="E10" s="14"/>
      <c r="F10" s="13">
        <v>15</v>
      </c>
      <c r="G10" s="13">
        <v>15</v>
      </c>
      <c r="H10" s="15">
        <v>30</v>
      </c>
      <c r="I10" s="16"/>
      <c r="J10" s="17">
        <f>F10/15</f>
        <v>1</v>
      </c>
      <c r="K10" s="18">
        <f t="shared" si="0"/>
        <v>3</v>
      </c>
    </row>
    <row r="11" spans="1:11" x14ac:dyDescent="0.25">
      <c r="A11" s="122" t="s">
        <v>48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4"/>
    </row>
    <row r="12" spans="1:11" x14ac:dyDescent="0.25">
      <c r="A12" s="19" t="s">
        <v>49</v>
      </c>
      <c r="B12" s="112">
        <v>3</v>
      </c>
      <c r="C12" s="20" t="s">
        <v>17</v>
      </c>
      <c r="D12" s="20">
        <v>30</v>
      </c>
      <c r="E12" s="14"/>
      <c r="F12" s="20">
        <v>15</v>
      </c>
      <c r="G12" s="20">
        <v>15</v>
      </c>
      <c r="H12" s="20"/>
      <c r="I12" s="20"/>
      <c r="J12" s="21">
        <f>F12/15</f>
        <v>1</v>
      </c>
      <c r="K12" s="18">
        <f t="shared" si="0"/>
        <v>1</v>
      </c>
    </row>
    <row r="13" spans="1:11" x14ac:dyDescent="0.25">
      <c r="A13" s="19" t="s">
        <v>50</v>
      </c>
      <c r="B13" s="113"/>
      <c r="C13" s="20" t="s">
        <v>17</v>
      </c>
      <c r="D13" s="20">
        <v>30</v>
      </c>
      <c r="E13" s="14"/>
      <c r="F13" s="20">
        <v>15</v>
      </c>
      <c r="G13" s="20">
        <v>15</v>
      </c>
      <c r="H13" s="20"/>
      <c r="I13" s="20"/>
      <c r="J13" s="21">
        <f>F13/15</f>
        <v>1</v>
      </c>
      <c r="K13" s="18">
        <f t="shared" si="0"/>
        <v>1</v>
      </c>
    </row>
    <row r="14" spans="1:11" x14ac:dyDescent="0.25">
      <c r="A14" s="22" t="s">
        <v>51</v>
      </c>
      <c r="B14" s="114"/>
      <c r="C14" s="20" t="s">
        <v>17</v>
      </c>
      <c r="D14" s="20">
        <v>30</v>
      </c>
      <c r="E14" s="14"/>
      <c r="F14" s="20">
        <v>15</v>
      </c>
      <c r="G14" s="20">
        <v>15</v>
      </c>
      <c r="H14" s="20"/>
      <c r="I14" s="20"/>
      <c r="J14" s="21">
        <f>F14/15</f>
        <v>1</v>
      </c>
      <c r="K14" s="18">
        <f t="shared" si="0"/>
        <v>1</v>
      </c>
    </row>
    <row r="15" spans="1:11" x14ac:dyDescent="0.25">
      <c r="A15" s="109" t="s">
        <v>52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6"/>
    </row>
    <row r="16" spans="1:11" ht="17.25" customHeight="1" x14ac:dyDescent="0.25">
      <c r="A16" s="22" t="s">
        <v>53</v>
      </c>
      <c r="B16" s="112">
        <v>4</v>
      </c>
      <c r="C16" s="20" t="s">
        <v>17</v>
      </c>
      <c r="D16" s="20">
        <v>35</v>
      </c>
      <c r="E16" s="14"/>
      <c r="F16" s="20">
        <v>5</v>
      </c>
      <c r="G16" s="20"/>
      <c r="H16" s="20">
        <v>30</v>
      </c>
      <c r="I16" s="20"/>
      <c r="J16" s="21">
        <v>1</v>
      </c>
      <c r="K16" s="23">
        <v>1.65</v>
      </c>
    </row>
    <row r="17" spans="1:11" ht="17.25" customHeight="1" x14ac:dyDescent="0.25">
      <c r="A17" s="22" t="s">
        <v>54</v>
      </c>
      <c r="B17" s="113"/>
      <c r="C17" s="20" t="s">
        <v>17</v>
      </c>
      <c r="D17" s="20">
        <v>35</v>
      </c>
      <c r="E17" s="14"/>
      <c r="F17" s="20">
        <v>5</v>
      </c>
      <c r="G17" s="20"/>
      <c r="H17" s="20">
        <v>30</v>
      </c>
      <c r="I17" s="20"/>
      <c r="J17" s="21">
        <v>1</v>
      </c>
      <c r="K17" s="23">
        <v>1.65</v>
      </c>
    </row>
    <row r="18" spans="1:11" x14ac:dyDescent="0.25">
      <c r="A18" s="24" t="s">
        <v>55</v>
      </c>
      <c r="B18" s="25"/>
      <c r="C18" s="25"/>
      <c r="D18" s="25"/>
      <c r="E18" s="14"/>
      <c r="F18" s="25"/>
      <c r="G18" s="25"/>
      <c r="H18" s="25"/>
      <c r="I18" s="25"/>
      <c r="J18" s="25"/>
      <c r="K18" s="26"/>
    </row>
    <row r="19" spans="1:11" x14ac:dyDescent="0.25">
      <c r="A19" s="27" t="s">
        <v>56</v>
      </c>
      <c r="B19" s="117">
        <v>4</v>
      </c>
      <c r="C19" s="20" t="s">
        <v>17</v>
      </c>
      <c r="D19" s="13">
        <v>45</v>
      </c>
      <c r="E19" s="14"/>
      <c r="F19" s="13">
        <v>15</v>
      </c>
      <c r="G19" s="13">
        <v>5</v>
      </c>
      <c r="H19" s="13">
        <v>15</v>
      </c>
      <c r="I19" s="13">
        <v>10</v>
      </c>
      <c r="J19" s="21">
        <f>F19/15</f>
        <v>1</v>
      </c>
      <c r="K19" s="23">
        <f>(G19+H19)/15</f>
        <v>1.3333333333333333</v>
      </c>
    </row>
    <row r="20" spans="1:11" ht="26.25" x14ac:dyDescent="0.25">
      <c r="A20" s="28" t="s">
        <v>57</v>
      </c>
      <c r="B20" s="119"/>
      <c r="C20" s="20" t="s">
        <v>17</v>
      </c>
      <c r="D20" s="13">
        <v>45</v>
      </c>
      <c r="E20" s="14"/>
      <c r="F20" s="13">
        <v>15</v>
      </c>
      <c r="G20" s="13">
        <v>5</v>
      </c>
      <c r="H20" s="13">
        <v>15</v>
      </c>
      <c r="I20" s="13">
        <v>10</v>
      </c>
      <c r="J20" s="21">
        <f>F20/15</f>
        <v>1</v>
      </c>
      <c r="K20" s="23">
        <f>(G20+H20)/15</f>
        <v>1.3333333333333333</v>
      </c>
    </row>
    <row r="21" spans="1:11" x14ac:dyDescent="0.25">
      <c r="A21" s="109" t="s">
        <v>58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1"/>
    </row>
    <row r="22" spans="1:11" x14ac:dyDescent="0.25">
      <c r="A22" s="22" t="s">
        <v>59</v>
      </c>
      <c r="B22" s="112">
        <v>4</v>
      </c>
      <c r="C22" s="20" t="s">
        <v>17</v>
      </c>
      <c r="D22" s="20">
        <v>45</v>
      </c>
      <c r="E22" s="14"/>
      <c r="F22" s="20">
        <v>15</v>
      </c>
      <c r="G22" s="20">
        <v>30</v>
      </c>
      <c r="H22" s="20"/>
      <c r="I22" s="20"/>
      <c r="J22" s="21">
        <f>F22/15</f>
        <v>1</v>
      </c>
      <c r="K22" s="23">
        <v>2</v>
      </c>
    </row>
    <row r="23" spans="1:11" x14ac:dyDescent="0.25">
      <c r="A23" s="22" t="s">
        <v>60</v>
      </c>
      <c r="B23" s="113"/>
      <c r="C23" s="20" t="s">
        <v>17</v>
      </c>
      <c r="D23" s="20">
        <v>45</v>
      </c>
      <c r="E23" s="14"/>
      <c r="F23" s="20">
        <v>15</v>
      </c>
      <c r="G23" s="20">
        <v>30</v>
      </c>
      <c r="H23" s="20"/>
      <c r="I23" s="20"/>
      <c r="J23" s="21">
        <f>F23/15</f>
        <v>1</v>
      </c>
      <c r="K23" s="23">
        <v>2</v>
      </c>
    </row>
    <row r="24" spans="1:11" x14ac:dyDescent="0.25">
      <c r="A24" s="109" t="s">
        <v>61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1"/>
    </row>
    <row r="25" spans="1:11" x14ac:dyDescent="0.25">
      <c r="A25" s="19" t="s">
        <v>62</v>
      </c>
      <c r="B25" s="112">
        <v>2</v>
      </c>
      <c r="C25" s="20" t="s">
        <v>17</v>
      </c>
      <c r="D25" s="20">
        <v>30</v>
      </c>
      <c r="E25" s="14"/>
      <c r="F25" s="20">
        <v>15</v>
      </c>
      <c r="G25" s="20">
        <v>15</v>
      </c>
      <c r="H25" s="20"/>
      <c r="I25" s="20"/>
      <c r="J25" s="21">
        <f>F25/15</f>
        <v>1</v>
      </c>
      <c r="K25" s="23">
        <v>0</v>
      </c>
    </row>
    <row r="26" spans="1:11" x14ac:dyDescent="0.25">
      <c r="A26" s="19" t="s">
        <v>63</v>
      </c>
      <c r="B26" s="114"/>
      <c r="C26" s="20" t="s">
        <v>17</v>
      </c>
      <c r="D26" s="20">
        <v>30</v>
      </c>
      <c r="E26" s="14"/>
      <c r="F26" s="20">
        <v>15</v>
      </c>
      <c r="G26" s="20">
        <v>15</v>
      </c>
      <c r="H26" s="20"/>
      <c r="I26" s="20"/>
      <c r="J26" s="21">
        <f>F26/15</f>
        <v>1</v>
      </c>
      <c r="K26" s="23">
        <v>0</v>
      </c>
    </row>
    <row r="27" spans="1:11" x14ac:dyDescent="0.25">
      <c r="A27" s="109" t="s">
        <v>64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1"/>
    </row>
    <row r="28" spans="1:11" ht="20.25" customHeight="1" x14ac:dyDescent="0.25">
      <c r="A28" s="28" t="s">
        <v>65</v>
      </c>
      <c r="B28" s="117">
        <v>4</v>
      </c>
      <c r="C28" s="20" t="s">
        <v>17</v>
      </c>
      <c r="D28" s="20">
        <v>45</v>
      </c>
      <c r="E28" s="14"/>
      <c r="F28" s="20">
        <v>15</v>
      </c>
      <c r="G28" s="20">
        <v>10</v>
      </c>
      <c r="H28" s="20">
        <v>20</v>
      </c>
      <c r="I28" s="20"/>
      <c r="J28" s="21">
        <f>F28/15</f>
        <v>1</v>
      </c>
      <c r="K28" s="23">
        <f t="shared" ref="K28:K29" si="1">(G28+H28)/15</f>
        <v>2</v>
      </c>
    </row>
    <row r="29" spans="1:11" ht="24.75" customHeight="1" thickBot="1" x14ac:dyDescent="0.3">
      <c r="A29" s="29" t="s">
        <v>66</v>
      </c>
      <c r="B29" s="118"/>
      <c r="C29" s="30" t="s">
        <v>17</v>
      </c>
      <c r="D29" s="30">
        <v>45</v>
      </c>
      <c r="E29" s="14"/>
      <c r="F29" s="30">
        <v>15</v>
      </c>
      <c r="G29" s="30">
        <v>10</v>
      </c>
      <c r="H29" s="30">
        <v>20</v>
      </c>
      <c r="I29" s="30"/>
      <c r="J29" s="31">
        <f>F29/15</f>
        <v>1</v>
      </c>
      <c r="K29" s="32">
        <f t="shared" si="1"/>
        <v>2</v>
      </c>
    </row>
    <row r="32" spans="1:11" x14ac:dyDescent="0.25">
      <c r="A32" s="132" t="s">
        <v>67</v>
      </c>
      <c r="B32" s="132"/>
      <c r="C32" s="132"/>
      <c r="D32" s="132"/>
      <c r="E32" s="132"/>
      <c r="F32" s="132"/>
      <c r="G32" s="132"/>
      <c r="H32" s="132"/>
      <c r="I32" s="132"/>
      <c r="J32" s="132"/>
    </row>
    <row r="33" spans="1:11" ht="15.75" thickBot="1" x14ac:dyDescent="0.3"/>
    <row r="34" spans="1:11" x14ac:dyDescent="0.25">
      <c r="A34" s="7" t="s">
        <v>49</v>
      </c>
      <c r="B34" s="133">
        <v>3</v>
      </c>
      <c r="C34" s="2"/>
      <c r="D34" s="3"/>
      <c r="E34" s="3"/>
      <c r="F34" s="3"/>
      <c r="G34" s="3"/>
      <c r="H34" s="3"/>
      <c r="I34" s="3"/>
      <c r="J34" s="8"/>
      <c r="K34" s="4"/>
    </row>
    <row r="35" spans="1:11" x14ac:dyDescent="0.25">
      <c r="A35" s="9" t="s">
        <v>50</v>
      </c>
      <c r="B35" s="134"/>
      <c r="C35" s="2"/>
      <c r="D35" s="3"/>
      <c r="E35" s="3"/>
      <c r="F35" s="3"/>
      <c r="G35" s="3"/>
      <c r="H35" s="3"/>
      <c r="I35" s="3"/>
      <c r="J35" s="8"/>
      <c r="K35" s="4"/>
    </row>
    <row r="36" spans="1:11" x14ac:dyDescent="0.25">
      <c r="A36" s="6" t="s">
        <v>68</v>
      </c>
      <c r="B36" s="135"/>
      <c r="C36" s="2"/>
      <c r="D36" s="3"/>
      <c r="E36" s="3"/>
      <c r="F36" s="3"/>
      <c r="G36" s="3"/>
      <c r="H36" s="3"/>
      <c r="I36" s="3"/>
      <c r="J36" s="8"/>
      <c r="K36" s="4"/>
    </row>
    <row r="37" spans="1:11" x14ac:dyDescent="0.25">
      <c r="A37" s="9" t="s">
        <v>69</v>
      </c>
      <c r="B37" s="136">
        <v>2</v>
      </c>
      <c r="C37" s="2"/>
      <c r="D37" s="3"/>
      <c r="E37" s="3"/>
      <c r="F37" s="3"/>
      <c r="G37" s="3"/>
      <c r="H37" s="3"/>
      <c r="I37" s="3"/>
      <c r="J37" s="8"/>
      <c r="K37" s="3"/>
    </row>
    <row r="38" spans="1:11" x14ac:dyDescent="0.25">
      <c r="A38" s="9" t="s">
        <v>63</v>
      </c>
      <c r="B38" s="135"/>
      <c r="C38" s="2"/>
      <c r="D38" s="3"/>
      <c r="E38" s="3"/>
      <c r="F38" s="3"/>
      <c r="G38" s="3"/>
      <c r="H38" s="3"/>
      <c r="I38" s="3"/>
      <c r="J38" s="8"/>
      <c r="K38" s="3"/>
    </row>
    <row r="39" spans="1:11" x14ac:dyDescent="0.25">
      <c r="A39" s="1" t="s">
        <v>18</v>
      </c>
      <c r="B39" s="5">
        <v>3</v>
      </c>
    </row>
    <row r="40" spans="1:11" x14ac:dyDescent="0.25">
      <c r="A40" s="1" t="s">
        <v>21</v>
      </c>
      <c r="B40" s="5">
        <v>3</v>
      </c>
    </row>
    <row r="41" spans="1:11" ht="25.5" x14ac:dyDescent="0.25">
      <c r="A41" s="1" t="s">
        <v>28</v>
      </c>
      <c r="B41" s="5">
        <v>4</v>
      </c>
    </row>
  </sheetData>
  <mergeCells count="30">
    <mergeCell ref="A1:K1"/>
    <mergeCell ref="A32:J32"/>
    <mergeCell ref="B34:B36"/>
    <mergeCell ref="B37:B38"/>
    <mergeCell ref="A27:K27"/>
    <mergeCell ref="A2:K2"/>
    <mergeCell ref="A3:K3"/>
    <mergeCell ref="A4:K4"/>
    <mergeCell ref="A5:A7"/>
    <mergeCell ref="B5:B7"/>
    <mergeCell ref="C5:C7"/>
    <mergeCell ref="D5:D7"/>
    <mergeCell ref="G5:G7"/>
    <mergeCell ref="H5:H7"/>
    <mergeCell ref="I5:I7"/>
    <mergeCell ref="J5:J7"/>
    <mergeCell ref="K5:K7"/>
    <mergeCell ref="A8:K8"/>
    <mergeCell ref="A11:K11"/>
    <mergeCell ref="A15:K15"/>
    <mergeCell ref="E5:F6"/>
    <mergeCell ref="A21:K21"/>
    <mergeCell ref="B12:B14"/>
    <mergeCell ref="B9:B10"/>
    <mergeCell ref="B28:B29"/>
    <mergeCell ref="B22:B23"/>
    <mergeCell ref="B25:B26"/>
    <mergeCell ref="B19:B20"/>
    <mergeCell ref="B16:B17"/>
    <mergeCell ref="A24:K24"/>
  </mergeCells>
  <phoneticPr fontId="1" type="noConversion"/>
  <pageMargins left="0.7" right="0.7" top="0.75" bottom="0.75" header="0.3" footer="0.3"/>
  <pageSetup paperSize="9" scale="98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sqref="A1:K1"/>
    </sheetView>
  </sheetViews>
  <sheetFormatPr defaultRowHeight="15" x14ac:dyDescent="0.25"/>
  <cols>
    <col min="1" max="1" width="25" style="10" customWidth="1"/>
    <col min="2" max="11" width="6.42578125" style="10" customWidth="1"/>
    <col min="12" max="16384" width="9.140625" style="10"/>
  </cols>
  <sheetData>
    <row r="1" spans="1:11" ht="21.75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x14ac:dyDescent="0.25">
      <c r="A2" s="151" t="s">
        <v>0</v>
      </c>
      <c r="B2" s="152"/>
      <c r="C2" s="152"/>
      <c r="D2" s="152"/>
      <c r="E2" s="152"/>
      <c r="F2" s="152"/>
      <c r="G2" s="152"/>
      <c r="H2" s="152"/>
      <c r="I2" s="153"/>
      <c r="J2" s="153"/>
      <c r="K2" s="153"/>
    </row>
    <row r="3" spans="1:11" x14ac:dyDescent="0.25">
      <c r="A3" s="154" t="s">
        <v>70</v>
      </c>
      <c r="B3" s="155"/>
      <c r="C3" s="155"/>
      <c r="D3" s="155"/>
      <c r="E3" s="155"/>
      <c r="F3" s="155"/>
      <c r="G3" s="155"/>
      <c r="H3" s="155"/>
      <c r="I3" s="153"/>
      <c r="J3" s="153"/>
      <c r="K3" s="153"/>
    </row>
    <row r="4" spans="1:11" ht="32.25" customHeight="1" x14ac:dyDescent="0.25">
      <c r="A4" s="138" t="s">
        <v>99</v>
      </c>
      <c r="B4" s="139"/>
      <c r="C4" s="139"/>
      <c r="D4" s="139"/>
      <c r="E4" s="139"/>
      <c r="F4" s="139"/>
      <c r="G4" s="139"/>
      <c r="H4" s="139"/>
      <c r="I4" s="137"/>
      <c r="J4" s="137"/>
      <c r="K4" s="137"/>
    </row>
    <row r="5" spans="1:11" ht="9" customHeight="1" thickBot="1" x14ac:dyDescent="0.3">
      <c r="A5" s="154"/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1" ht="69.599999999999994" customHeight="1" x14ac:dyDescent="0.25">
      <c r="A6" s="63" t="s">
        <v>2</v>
      </c>
      <c r="B6" s="145" t="s">
        <v>3</v>
      </c>
      <c r="C6" s="145" t="s">
        <v>4</v>
      </c>
      <c r="D6" s="145" t="s">
        <v>5</v>
      </c>
      <c r="E6" s="149" t="s">
        <v>6</v>
      </c>
      <c r="F6" s="150"/>
      <c r="G6" s="145" t="s">
        <v>7</v>
      </c>
      <c r="H6" s="145" t="s">
        <v>8</v>
      </c>
      <c r="I6" s="145" t="s">
        <v>9</v>
      </c>
      <c r="J6" s="145" t="s">
        <v>10</v>
      </c>
      <c r="K6" s="147" t="s">
        <v>11</v>
      </c>
    </row>
    <row r="7" spans="1:11" ht="20.45" customHeight="1" x14ac:dyDescent="0.25">
      <c r="A7" s="64"/>
      <c r="B7" s="146"/>
      <c r="C7" s="146"/>
      <c r="D7" s="146"/>
      <c r="E7" s="33" t="s">
        <v>94</v>
      </c>
      <c r="F7" s="33" t="s">
        <v>17</v>
      </c>
      <c r="G7" s="146"/>
      <c r="H7" s="146"/>
      <c r="I7" s="146"/>
      <c r="J7" s="146"/>
      <c r="K7" s="148"/>
    </row>
    <row r="8" spans="1:11" ht="21" customHeight="1" x14ac:dyDescent="0.25">
      <c r="A8" s="65" t="s">
        <v>71</v>
      </c>
      <c r="B8" s="66"/>
      <c r="C8" s="66"/>
      <c r="D8" s="66"/>
      <c r="E8" s="66"/>
      <c r="F8" s="66"/>
      <c r="G8" s="66"/>
      <c r="H8" s="66"/>
      <c r="I8" s="66"/>
      <c r="J8" s="66"/>
      <c r="K8" s="67"/>
    </row>
    <row r="9" spans="1:11" ht="30" x14ac:dyDescent="0.25">
      <c r="A9" s="68" t="s">
        <v>13</v>
      </c>
      <c r="B9" s="66">
        <v>5</v>
      </c>
      <c r="C9" s="66" t="s">
        <v>14</v>
      </c>
      <c r="D9" s="66">
        <v>28</v>
      </c>
      <c r="E9" s="14"/>
      <c r="F9" s="66">
        <v>14</v>
      </c>
      <c r="G9" s="66">
        <v>14</v>
      </c>
      <c r="H9" s="66"/>
      <c r="I9" s="66"/>
      <c r="J9" s="69">
        <f t="shared" ref="J9:J14" si="0">SUM(F9)/7</f>
        <v>2</v>
      </c>
      <c r="K9" s="70">
        <f>SUM(G9+H9)/7</f>
        <v>2</v>
      </c>
    </row>
    <row r="10" spans="1:11" ht="30" x14ac:dyDescent="0.25">
      <c r="A10" s="68" t="s">
        <v>16</v>
      </c>
      <c r="B10" s="66">
        <v>3</v>
      </c>
      <c r="C10" s="66" t="s">
        <v>17</v>
      </c>
      <c r="D10" s="66">
        <v>17</v>
      </c>
      <c r="E10" s="14"/>
      <c r="F10" s="66">
        <v>4</v>
      </c>
      <c r="G10" s="66">
        <v>4</v>
      </c>
      <c r="H10" s="66">
        <v>9</v>
      </c>
      <c r="I10" s="66"/>
      <c r="J10" s="69">
        <f t="shared" si="0"/>
        <v>0.5714285714285714</v>
      </c>
      <c r="K10" s="70">
        <f>SUM(G10+H10)/7</f>
        <v>1.8571428571428572</v>
      </c>
    </row>
    <row r="11" spans="1:11" ht="30" customHeight="1" x14ac:dyDescent="0.25">
      <c r="A11" s="68" t="s">
        <v>72</v>
      </c>
      <c r="B11" s="66">
        <v>4</v>
      </c>
      <c r="C11" s="66" t="s">
        <v>17</v>
      </c>
      <c r="D11" s="66">
        <v>23</v>
      </c>
      <c r="E11" s="14"/>
      <c r="F11" s="66">
        <v>3</v>
      </c>
      <c r="G11" s="66"/>
      <c r="H11" s="66">
        <v>20</v>
      </c>
      <c r="I11" s="66"/>
      <c r="J11" s="69">
        <f t="shared" si="0"/>
        <v>0.42857142857142855</v>
      </c>
      <c r="K11" s="70">
        <f>SUM(G11+H11)/7</f>
        <v>2.8571428571428572</v>
      </c>
    </row>
    <row r="12" spans="1:11" ht="30" x14ac:dyDescent="0.25">
      <c r="A12" s="68" t="s">
        <v>19</v>
      </c>
      <c r="B12" s="66">
        <v>6</v>
      </c>
      <c r="C12" s="66" t="s">
        <v>17</v>
      </c>
      <c r="D12" s="66">
        <v>28</v>
      </c>
      <c r="E12" s="14"/>
      <c r="F12" s="66">
        <v>7</v>
      </c>
      <c r="G12" s="66">
        <v>7</v>
      </c>
      <c r="H12" s="66">
        <v>14</v>
      </c>
      <c r="I12" s="66"/>
      <c r="J12" s="66">
        <f t="shared" si="0"/>
        <v>1</v>
      </c>
      <c r="K12" s="67">
        <f>SUM(G12+H12)/7</f>
        <v>3</v>
      </c>
    </row>
    <row r="13" spans="1:11" x14ac:dyDescent="0.25">
      <c r="A13" s="68" t="s">
        <v>73</v>
      </c>
      <c r="B13" s="66">
        <v>1</v>
      </c>
      <c r="C13" s="66" t="s">
        <v>17</v>
      </c>
      <c r="D13" s="66">
        <v>15</v>
      </c>
      <c r="E13" s="14"/>
      <c r="F13" s="66"/>
      <c r="G13" s="66"/>
      <c r="H13" s="66">
        <v>15</v>
      </c>
      <c r="I13" s="66"/>
      <c r="J13" s="69">
        <f t="shared" si="0"/>
        <v>0</v>
      </c>
      <c r="K13" s="70">
        <v>2</v>
      </c>
    </row>
    <row r="14" spans="1:11" ht="21" customHeight="1" x14ac:dyDescent="0.25">
      <c r="A14" s="68" t="s">
        <v>18</v>
      </c>
      <c r="B14" s="66">
        <v>3</v>
      </c>
      <c r="C14" s="66" t="s">
        <v>17</v>
      </c>
      <c r="D14" s="66">
        <v>18</v>
      </c>
      <c r="E14" s="14"/>
      <c r="F14" s="66">
        <v>18</v>
      </c>
      <c r="G14" s="66"/>
      <c r="H14" s="66"/>
      <c r="I14" s="66"/>
      <c r="J14" s="69">
        <f t="shared" si="0"/>
        <v>2.5714285714285716</v>
      </c>
      <c r="K14" s="70">
        <f>SUM(G14+H14)/7</f>
        <v>0</v>
      </c>
    </row>
    <row r="15" spans="1:11" x14ac:dyDescent="0.25">
      <c r="A15" s="65" t="s">
        <v>24</v>
      </c>
      <c r="B15" s="71">
        <f>SUM(B9:B14)</f>
        <v>22</v>
      </c>
      <c r="C15" s="71"/>
      <c r="D15" s="71">
        <f t="shared" ref="D15:K15" si="1">SUM(D9:D14)</f>
        <v>129</v>
      </c>
      <c r="E15" s="71">
        <f t="shared" si="1"/>
        <v>0</v>
      </c>
      <c r="F15" s="71">
        <f t="shared" si="1"/>
        <v>46</v>
      </c>
      <c r="G15" s="71">
        <f t="shared" si="1"/>
        <v>25</v>
      </c>
      <c r="H15" s="71">
        <f t="shared" si="1"/>
        <v>58</v>
      </c>
      <c r="I15" s="71">
        <f t="shared" si="1"/>
        <v>0</v>
      </c>
      <c r="J15" s="71">
        <f t="shared" si="1"/>
        <v>6.5714285714285712</v>
      </c>
      <c r="K15" s="71">
        <f t="shared" si="1"/>
        <v>11.714285714285715</v>
      </c>
    </row>
    <row r="16" spans="1:11" x14ac:dyDescent="0.25">
      <c r="A16" s="65" t="s">
        <v>74</v>
      </c>
      <c r="B16" s="66"/>
      <c r="C16" s="66"/>
      <c r="D16" s="66"/>
      <c r="E16" s="66"/>
      <c r="F16" s="66"/>
      <c r="G16" s="66"/>
      <c r="H16" s="66"/>
      <c r="I16" s="66"/>
      <c r="J16" s="69"/>
      <c r="K16" s="70"/>
    </row>
    <row r="17" spans="1:11" ht="30" x14ac:dyDescent="0.25">
      <c r="A17" s="68" t="s">
        <v>15</v>
      </c>
      <c r="B17" s="66">
        <v>2</v>
      </c>
      <c r="C17" s="66" t="s">
        <v>17</v>
      </c>
      <c r="D17" s="66">
        <v>14</v>
      </c>
      <c r="E17" s="14"/>
      <c r="F17" s="66">
        <v>7</v>
      </c>
      <c r="G17" s="66">
        <v>3</v>
      </c>
      <c r="H17" s="66">
        <v>4</v>
      </c>
      <c r="I17" s="66"/>
      <c r="J17" s="69">
        <f t="shared" ref="J17:J23" si="2">SUM(F17)/7</f>
        <v>1</v>
      </c>
      <c r="K17" s="70">
        <f>SUM(G17+H17)/7</f>
        <v>1</v>
      </c>
    </row>
    <row r="18" spans="1:11" ht="30" x14ac:dyDescent="0.25">
      <c r="A18" s="68" t="s">
        <v>27</v>
      </c>
      <c r="B18" s="66">
        <v>4</v>
      </c>
      <c r="C18" s="66" t="s">
        <v>17</v>
      </c>
      <c r="D18" s="66">
        <v>24</v>
      </c>
      <c r="E18" s="14"/>
      <c r="F18" s="66">
        <v>7</v>
      </c>
      <c r="G18" s="66">
        <v>7</v>
      </c>
      <c r="H18" s="66">
        <v>10</v>
      </c>
      <c r="I18" s="66"/>
      <c r="J18" s="69">
        <f t="shared" si="2"/>
        <v>1</v>
      </c>
      <c r="K18" s="70">
        <f t="shared" ref="K18" si="3">SUM(G18+H18)/7</f>
        <v>2.4285714285714284</v>
      </c>
    </row>
    <row r="19" spans="1:11" x14ac:dyDescent="0.25">
      <c r="A19" s="68" t="s">
        <v>21</v>
      </c>
      <c r="B19" s="66">
        <v>3</v>
      </c>
      <c r="C19" s="66" t="s">
        <v>14</v>
      </c>
      <c r="D19" s="66">
        <v>21</v>
      </c>
      <c r="E19" s="14"/>
      <c r="F19" s="66">
        <v>7</v>
      </c>
      <c r="G19" s="66">
        <v>14</v>
      </c>
      <c r="H19" s="66"/>
      <c r="I19" s="66"/>
      <c r="J19" s="69">
        <f t="shared" si="2"/>
        <v>1</v>
      </c>
      <c r="K19" s="70">
        <f>SUM(G19+H19)/7</f>
        <v>2</v>
      </c>
    </row>
    <row r="20" spans="1:11" ht="45" x14ac:dyDescent="0.25">
      <c r="A20" s="68" t="s">
        <v>35</v>
      </c>
      <c r="B20" s="66">
        <v>2</v>
      </c>
      <c r="C20" s="66" t="s">
        <v>17</v>
      </c>
      <c r="D20" s="66">
        <v>14</v>
      </c>
      <c r="E20" s="14"/>
      <c r="F20" s="66">
        <v>7</v>
      </c>
      <c r="G20" s="66"/>
      <c r="H20" s="66">
        <v>7</v>
      </c>
      <c r="I20" s="66"/>
      <c r="J20" s="69">
        <f t="shared" si="2"/>
        <v>1</v>
      </c>
      <c r="K20" s="70">
        <f>SUM(G20+H20)/7</f>
        <v>1</v>
      </c>
    </row>
    <row r="21" spans="1:11" ht="45" x14ac:dyDescent="0.25">
      <c r="A21" s="68" t="s">
        <v>28</v>
      </c>
      <c r="B21" s="66">
        <v>4</v>
      </c>
      <c r="C21" s="66" t="s">
        <v>14</v>
      </c>
      <c r="D21" s="66">
        <v>21</v>
      </c>
      <c r="E21" s="14"/>
      <c r="F21" s="66">
        <v>7</v>
      </c>
      <c r="G21" s="66">
        <v>4</v>
      </c>
      <c r="H21" s="66">
        <v>10</v>
      </c>
      <c r="I21" s="66"/>
      <c r="J21" s="69">
        <f t="shared" si="2"/>
        <v>1</v>
      </c>
      <c r="K21" s="70">
        <f>SUM(G21+H21)/7</f>
        <v>2</v>
      </c>
    </row>
    <row r="22" spans="1:11" ht="30" x14ac:dyDescent="0.25">
      <c r="A22" s="68" t="s">
        <v>20</v>
      </c>
      <c r="B22" s="66">
        <v>3</v>
      </c>
      <c r="C22" s="66" t="s">
        <v>17</v>
      </c>
      <c r="D22" s="66">
        <v>14</v>
      </c>
      <c r="E22" s="14"/>
      <c r="F22" s="66">
        <v>7</v>
      </c>
      <c r="G22" s="66">
        <v>7</v>
      </c>
      <c r="H22" s="66"/>
      <c r="I22" s="66"/>
      <c r="J22" s="69">
        <f t="shared" si="2"/>
        <v>1</v>
      </c>
      <c r="K22" s="70">
        <f t="shared" ref="K22:K23" si="4">SUM(G22+H22)/7</f>
        <v>1</v>
      </c>
    </row>
    <row r="23" spans="1:11" ht="30" x14ac:dyDescent="0.25">
      <c r="A23" s="68" t="s">
        <v>40</v>
      </c>
      <c r="B23" s="66">
        <v>2</v>
      </c>
      <c r="C23" s="66" t="s">
        <v>17</v>
      </c>
      <c r="D23" s="66">
        <v>7</v>
      </c>
      <c r="E23" s="14"/>
      <c r="F23" s="66">
        <v>7</v>
      </c>
      <c r="G23" s="66"/>
      <c r="H23" s="66"/>
      <c r="I23" s="66"/>
      <c r="J23" s="69">
        <f t="shared" si="2"/>
        <v>1</v>
      </c>
      <c r="K23" s="70">
        <f t="shared" si="4"/>
        <v>0</v>
      </c>
    </row>
    <row r="24" spans="1:11" x14ac:dyDescent="0.25">
      <c r="A24" s="65" t="s">
        <v>24</v>
      </c>
      <c r="B24" s="71">
        <f>SUM(B17:B23)</f>
        <v>20</v>
      </c>
      <c r="C24" s="71"/>
      <c r="D24" s="71">
        <f t="shared" ref="D24:K24" si="5">SUM(D17:D23)</f>
        <v>115</v>
      </c>
      <c r="E24" s="71">
        <f t="shared" si="5"/>
        <v>0</v>
      </c>
      <c r="F24" s="71">
        <f t="shared" si="5"/>
        <v>49</v>
      </c>
      <c r="G24" s="71">
        <f t="shared" si="5"/>
        <v>35</v>
      </c>
      <c r="H24" s="71">
        <f t="shared" si="5"/>
        <v>31</v>
      </c>
      <c r="I24" s="71">
        <f t="shared" si="5"/>
        <v>0</v>
      </c>
      <c r="J24" s="71">
        <f t="shared" si="5"/>
        <v>7</v>
      </c>
      <c r="K24" s="71">
        <f t="shared" si="5"/>
        <v>9.4285714285714288</v>
      </c>
    </row>
    <row r="25" spans="1:11" ht="18" customHeight="1" x14ac:dyDescent="0.25">
      <c r="A25" s="65" t="s">
        <v>75</v>
      </c>
      <c r="B25" s="66"/>
      <c r="C25" s="66"/>
      <c r="D25" s="66"/>
      <c r="E25" s="66"/>
      <c r="F25" s="66"/>
      <c r="G25" s="66"/>
      <c r="H25" s="66"/>
      <c r="I25" s="66"/>
      <c r="J25" s="69"/>
      <c r="K25" s="70"/>
    </row>
    <row r="26" spans="1:11" ht="30" x14ac:dyDescent="0.25">
      <c r="A26" s="68" t="s">
        <v>26</v>
      </c>
      <c r="B26" s="66">
        <v>3</v>
      </c>
      <c r="C26" s="66" t="s">
        <v>14</v>
      </c>
      <c r="D26" s="66">
        <v>34</v>
      </c>
      <c r="E26" s="14"/>
      <c r="F26" s="66">
        <v>7</v>
      </c>
      <c r="G26" s="66">
        <v>7</v>
      </c>
      <c r="H26" s="66">
        <v>20</v>
      </c>
      <c r="I26" s="66"/>
      <c r="J26" s="69">
        <f>SUM(F26)/7</f>
        <v>1</v>
      </c>
      <c r="K26" s="70">
        <f>SUM(G26+H26)/7</f>
        <v>3.8571428571428572</v>
      </c>
    </row>
    <row r="27" spans="1:11" ht="30" x14ac:dyDescent="0.25">
      <c r="A27" s="68" t="s">
        <v>36</v>
      </c>
      <c r="B27" s="66">
        <v>1</v>
      </c>
      <c r="C27" s="66" t="s">
        <v>17</v>
      </c>
      <c r="D27" s="66">
        <v>14</v>
      </c>
      <c r="E27" s="14"/>
      <c r="F27" s="66">
        <v>14</v>
      </c>
      <c r="G27" s="66"/>
      <c r="H27" s="66"/>
      <c r="I27" s="66"/>
      <c r="J27" s="69">
        <f>SUM(F27)/7</f>
        <v>2</v>
      </c>
      <c r="K27" s="70">
        <f>SUM(G27+H27)/6</f>
        <v>0</v>
      </c>
    </row>
    <row r="28" spans="1:11" ht="30" x14ac:dyDescent="0.25">
      <c r="A28" s="68" t="s">
        <v>30</v>
      </c>
      <c r="B28" s="66">
        <v>4</v>
      </c>
      <c r="C28" s="66" t="s">
        <v>17</v>
      </c>
      <c r="D28" s="66">
        <v>32</v>
      </c>
      <c r="E28" s="14"/>
      <c r="F28" s="66">
        <v>14</v>
      </c>
      <c r="G28" s="66">
        <v>3</v>
      </c>
      <c r="H28" s="66">
        <v>11</v>
      </c>
      <c r="I28" s="66">
        <v>4</v>
      </c>
      <c r="J28" s="69">
        <f>SUM(F28)/7</f>
        <v>2</v>
      </c>
      <c r="K28" s="70">
        <f>SUM(G28+H28)/7</f>
        <v>2</v>
      </c>
    </row>
    <row r="29" spans="1:11" ht="33.75" customHeight="1" x14ac:dyDescent="0.25">
      <c r="A29" s="68" t="s">
        <v>32</v>
      </c>
      <c r="B29" s="66">
        <v>5</v>
      </c>
      <c r="C29" s="66" t="s">
        <v>14</v>
      </c>
      <c r="D29" s="66">
        <f>F29+G29+H29</f>
        <v>42</v>
      </c>
      <c r="E29" s="14"/>
      <c r="F29" s="66">
        <v>14</v>
      </c>
      <c r="G29" s="66">
        <v>7</v>
      </c>
      <c r="H29" s="66">
        <v>21</v>
      </c>
      <c r="I29" s="66"/>
      <c r="J29" s="69">
        <f>SUM(F29)/7</f>
        <v>2</v>
      </c>
      <c r="K29" s="70">
        <f>SUM(G29+H29)/7</f>
        <v>4</v>
      </c>
    </row>
    <row r="30" spans="1:11" ht="30" x14ac:dyDescent="0.25">
      <c r="A30" s="68" t="s">
        <v>29</v>
      </c>
      <c r="B30" s="66">
        <v>4</v>
      </c>
      <c r="C30" s="66" t="s">
        <v>17</v>
      </c>
      <c r="D30" s="66">
        <v>21</v>
      </c>
      <c r="E30" s="14"/>
      <c r="F30" s="66">
        <v>7</v>
      </c>
      <c r="G30" s="66"/>
      <c r="H30" s="66">
        <v>14</v>
      </c>
      <c r="I30" s="66"/>
      <c r="J30" s="69">
        <f>SUM(F30)/7</f>
        <v>1</v>
      </c>
      <c r="K30" s="70">
        <f>SUM(G30+H30)/7</f>
        <v>2</v>
      </c>
    </row>
    <row r="31" spans="1:11" ht="16.5" customHeight="1" x14ac:dyDescent="0.25">
      <c r="A31" s="68" t="s">
        <v>33</v>
      </c>
      <c r="B31" s="66">
        <v>2</v>
      </c>
      <c r="C31" s="66" t="s">
        <v>17</v>
      </c>
      <c r="D31" s="66">
        <v>16</v>
      </c>
      <c r="E31" s="66"/>
      <c r="F31" s="66"/>
      <c r="G31" s="66"/>
      <c r="H31" s="66">
        <v>16</v>
      </c>
      <c r="I31" s="66"/>
      <c r="J31" s="69">
        <f t="shared" ref="J31" si="6">SUM(E31)/7</f>
        <v>0</v>
      </c>
      <c r="K31" s="70">
        <v>2</v>
      </c>
    </row>
    <row r="32" spans="1:11" x14ac:dyDescent="0.25">
      <c r="A32" s="65" t="s">
        <v>24</v>
      </c>
      <c r="B32" s="71">
        <f>SUM(B26:B31)</f>
        <v>19</v>
      </c>
      <c r="C32" s="71"/>
      <c r="D32" s="71">
        <f t="shared" ref="D32:K32" si="7">SUM(D26:D31)</f>
        <v>159</v>
      </c>
      <c r="E32" s="71">
        <f t="shared" si="7"/>
        <v>0</v>
      </c>
      <c r="F32" s="71">
        <f t="shared" si="7"/>
        <v>56</v>
      </c>
      <c r="G32" s="71">
        <f t="shared" si="7"/>
        <v>17</v>
      </c>
      <c r="H32" s="71">
        <f t="shared" si="7"/>
        <v>82</v>
      </c>
      <c r="I32" s="71">
        <f t="shared" si="7"/>
        <v>4</v>
      </c>
      <c r="J32" s="71">
        <f t="shared" si="7"/>
        <v>8</v>
      </c>
      <c r="K32" s="71">
        <f t="shared" si="7"/>
        <v>13.857142857142858</v>
      </c>
    </row>
    <row r="33" spans="1:11" ht="17.25" customHeight="1" x14ac:dyDescent="0.25">
      <c r="A33" s="68" t="s">
        <v>76</v>
      </c>
      <c r="B33" s="66"/>
      <c r="C33" s="66"/>
      <c r="D33" s="66"/>
      <c r="E33" s="66"/>
      <c r="F33" s="66"/>
      <c r="G33" s="66"/>
      <c r="H33" s="66"/>
      <c r="I33" s="66"/>
      <c r="J33" s="69"/>
      <c r="K33" s="70"/>
    </row>
    <row r="34" spans="1:11" ht="30.75" customHeight="1" x14ac:dyDescent="0.25">
      <c r="A34" s="68" t="s">
        <v>37</v>
      </c>
      <c r="B34" s="66">
        <v>2</v>
      </c>
      <c r="C34" s="66" t="s">
        <v>14</v>
      </c>
      <c r="D34" s="66">
        <v>21</v>
      </c>
      <c r="E34" s="66"/>
      <c r="F34" s="66">
        <v>7</v>
      </c>
      <c r="G34" s="66">
        <v>14</v>
      </c>
      <c r="H34" s="66"/>
      <c r="I34" s="66"/>
      <c r="J34" s="69">
        <f>SUM(E34)/7</f>
        <v>0</v>
      </c>
      <c r="K34" s="70">
        <f>SUM(G34+H34)/7</f>
        <v>2</v>
      </c>
    </row>
    <row r="35" spans="1:11" ht="28.5" customHeight="1" x14ac:dyDescent="0.25">
      <c r="A35" s="68" t="s">
        <v>77</v>
      </c>
      <c r="B35" s="66">
        <v>2</v>
      </c>
      <c r="C35" s="66" t="s">
        <v>17</v>
      </c>
      <c r="D35" s="66">
        <v>28</v>
      </c>
      <c r="E35" s="66"/>
      <c r="F35" s="66">
        <v>7</v>
      </c>
      <c r="G35" s="66">
        <v>7</v>
      </c>
      <c r="H35" s="66">
        <v>12</v>
      </c>
      <c r="I35" s="66">
        <v>2</v>
      </c>
      <c r="J35" s="69">
        <f>SUM(E35)/7</f>
        <v>0</v>
      </c>
      <c r="K35" s="70">
        <f>SUM(G35+H35)/7</f>
        <v>2.7142857142857144</v>
      </c>
    </row>
    <row r="36" spans="1:11" ht="30" x14ac:dyDescent="0.25">
      <c r="A36" s="68" t="s">
        <v>78</v>
      </c>
      <c r="B36" s="66">
        <v>4</v>
      </c>
      <c r="C36" s="66" t="s">
        <v>17</v>
      </c>
      <c r="D36" s="66">
        <v>39</v>
      </c>
      <c r="E36" s="66"/>
      <c r="F36" s="66">
        <v>14</v>
      </c>
      <c r="G36" s="66">
        <v>6</v>
      </c>
      <c r="H36" s="66">
        <v>15</v>
      </c>
      <c r="I36" s="66">
        <v>4</v>
      </c>
      <c r="J36" s="69">
        <f>SUM(E36)/7</f>
        <v>0</v>
      </c>
      <c r="K36" s="70">
        <f>SUM(G36+H36)/7</f>
        <v>3</v>
      </c>
    </row>
    <row r="37" spans="1:11" ht="30" x14ac:dyDescent="0.25">
      <c r="A37" s="68" t="s">
        <v>31</v>
      </c>
      <c r="B37" s="66">
        <v>4</v>
      </c>
      <c r="C37" s="66" t="s">
        <v>17</v>
      </c>
      <c r="D37" s="66">
        <v>35</v>
      </c>
      <c r="E37" s="66"/>
      <c r="F37" s="66">
        <v>14</v>
      </c>
      <c r="G37" s="66">
        <v>6</v>
      </c>
      <c r="H37" s="66">
        <v>15</v>
      </c>
      <c r="I37" s="66"/>
      <c r="J37" s="69">
        <f>SUM(E37)/7</f>
        <v>0</v>
      </c>
      <c r="K37" s="70">
        <f>SUM(G37+H37)/7</f>
        <v>3</v>
      </c>
    </row>
    <row r="38" spans="1:11" ht="24.75" customHeight="1" x14ac:dyDescent="0.25">
      <c r="A38" s="68" t="s">
        <v>39</v>
      </c>
      <c r="B38" s="66">
        <v>2</v>
      </c>
      <c r="C38" s="66" t="s">
        <v>17</v>
      </c>
      <c r="D38" s="66">
        <v>14</v>
      </c>
      <c r="E38" s="66"/>
      <c r="F38" s="66"/>
      <c r="G38" s="66"/>
      <c r="H38" s="66">
        <v>14</v>
      </c>
      <c r="I38" s="66"/>
      <c r="J38" s="69">
        <f t="shared" ref="J38" si="8">SUM(E38)/6</f>
        <v>0</v>
      </c>
      <c r="K38" s="70">
        <f>SUM(G38+H38)/7</f>
        <v>2</v>
      </c>
    </row>
    <row r="39" spans="1:11" x14ac:dyDescent="0.25">
      <c r="A39" s="68" t="s">
        <v>96</v>
      </c>
      <c r="B39" s="66">
        <v>15</v>
      </c>
      <c r="C39" s="66"/>
      <c r="D39" s="66"/>
      <c r="E39" s="66"/>
      <c r="F39" s="66"/>
      <c r="G39" s="66"/>
      <c r="H39" s="66"/>
      <c r="I39" s="66"/>
      <c r="J39" s="69"/>
      <c r="K39" s="70"/>
    </row>
    <row r="40" spans="1:11" x14ac:dyDescent="0.25">
      <c r="A40" s="65" t="s">
        <v>24</v>
      </c>
      <c r="B40" s="71">
        <f>SUM(B34:B39)</f>
        <v>29</v>
      </c>
      <c r="C40" s="71"/>
      <c r="D40" s="71">
        <f t="shared" ref="D40:K40" si="9">SUM(D34:D39)</f>
        <v>137</v>
      </c>
      <c r="E40" s="71">
        <f t="shared" si="9"/>
        <v>0</v>
      </c>
      <c r="F40" s="71">
        <f t="shared" si="9"/>
        <v>42</v>
      </c>
      <c r="G40" s="71">
        <f t="shared" si="9"/>
        <v>33</v>
      </c>
      <c r="H40" s="71">
        <f t="shared" si="9"/>
        <v>56</v>
      </c>
      <c r="I40" s="71">
        <f t="shared" si="9"/>
        <v>6</v>
      </c>
      <c r="J40" s="71">
        <f t="shared" si="9"/>
        <v>0</v>
      </c>
      <c r="K40" s="71">
        <f t="shared" si="9"/>
        <v>12.714285714285715</v>
      </c>
    </row>
    <row r="41" spans="1:11" ht="20.25" customHeight="1" x14ac:dyDescent="0.25">
      <c r="A41" s="65" t="s">
        <v>79</v>
      </c>
      <c r="B41" s="66">
        <f>SUM(B40,B32,B24,B15)</f>
        <v>90</v>
      </c>
      <c r="C41" s="66"/>
      <c r="D41" s="66">
        <f t="shared" ref="D41:I41" si="10">SUM(D40,D32,D24,D15)</f>
        <v>540</v>
      </c>
      <c r="E41" s="66">
        <f t="shared" si="10"/>
        <v>0</v>
      </c>
      <c r="F41" s="66">
        <f t="shared" si="10"/>
        <v>193</v>
      </c>
      <c r="G41" s="66">
        <f t="shared" si="10"/>
        <v>110</v>
      </c>
      <c r="H41" s="66">
        <f t="shared" si="10"/>
        <v>227</v>
      </c>
      <c r="I41" s="66">
        <f t="shared" si="10"/>
        <v>10</v>
      </c>
      <c r="J41" s="69"/>
      <c r="K41" s="70"/>
    </row>
    <row r="42" spans="1:11" ht="30.75" thickBot="1" x14ac:dyDescent="0.3">
      <c r="A42" s="72" t="s">
        <v>43</v>
      </c>
      <c r="B42" s="73"/>
      <c r="C42" s="73"/>
      <c r="D42" s="73"/>
      <c r="E42" s="73">
        <f>E41*100/D41</f>
        <v>0</v>
      </c>
      <c r="F42" s="73"/>
      <c r="G42" s="73">
        <f>G41*100/D41</f>
        <v>20.37037037037037</v>
      </c>
      <c r="H42" s="73">
        <f>H41*100/D41</f>
        <v>42.037037037037038</v>
      </c>
      <c r="I42" s="73">
        <f>I41*100/D41</f>
        <v>1.8518518518518519</v>
      </c>
      <c r="J42" s="74"/>
      <c r="K42" s="75"/>
    </row>
    <row r="43" spans="1:11" ht="83.25" customHeight="1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</row>
  </sheetData>
  <mergeCells count="14">
    <mergeCell ref="A2:K2"/>
    <mergeCell ref="A3:K3"/>
    <mergeCell ref="A4:K4"/>
    <mergeCell ref="A5:K5"/>
    <mergeCell ref="A1:K1"/>
    <mergeCell ref="I6:I7"/>
    <mergeCell ref="J6:J7"/>
    <mergeCell ref="K6:K7"/>
    <mergeCell ref="B6:B7"/>
    <mergeCell ref="C6:C7"/>
    <mergeCell ref="D6:D7"/>
    <mergeCell ref="G6:G7"/>
    <mergeCell ref="H6:H7"/>
    <mergeCell ref="E6:F6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8" workbookViewId="0">
      <selection activeCell="Q29" sqref="Q29"/>
    </sheetView>
  </sheetViews>
  <sheetFormatPr defaultRowHeight="15" x14ac:dyDescent="0.25"/>
  <cols>
    <col min="1" max="1" width="27.28515625" style="10" customWidth="1"/>
    <col min="2" max="11" width="5.85546875" style="10" customWidth="1"/>
    <col min="12" max="16384" width="9.140625" style="10"/>
  </cols>
  <sheetData>
    <row r="1" spans="1:11" ht="21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x14ac:dyDescent="0.25">
      <c r="A2" s="151" t="s">
        <v>0</v>
      </c>
      <c r="B2" s="152"/>
      <c r="C2" s="152"/>
      <c r="D2" s="152"/>
      <c r="E2" s="152"/>
      <c r="F2" s="152"/>
      <c r="G2" s="152"/>
      <c r="H2" s="152"/>
      <c r="I2" s="153"/>
      <c r="J2" s="153"/>
      <c r="K2" s="153"/>
    </row>
    <row r="3" spans="1:11" x14ac:dyDescent="0.25">
      <c r="A3" s="154" t="s">
        <v>70</v>
      </c>
      <c r="B3" s="155"/>
      <c r="C3" s="155"/>
      <c r="D3" s="155"/>
      <c r="E3" s="155"/>
      <c r="F3" s="155"/>
      <c r="G3" s="155"/>
      <c r="H3" s="155"/>
      <c r="I3" s="153"/>
      <c r="J3" s="153"/>
      <c r="K3" s="153"/>
    </row>
    <row r="4" spans="1:11" ht="30.75" customHeight="1" x14ac:dyDescent="0.25">
      <c r="A4" s="138" t="s">
        <v>100</v>
      </c>
      <c r="B4" s="139"/>
      <c r="C4" s="139"/>
      <c r="D4" s="139"/>
      <c r="E4" s="139"/>
      <c r="F4" s="139"/>
      <c r="G4" s="139"/>
      <c r="H4" s="139"/>
      <c r="I4" s="137"/>
      <c r="J4" s="137"/>
      <c r="K4" s="137"/>
    </row>
    <row r="5" spans="1:11" ht="15.75" thickBot="1" x14ac:dyDescent="0.3">
      <c r="A5" s="170" t="s">
        <v>80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14.45" customHeight="1" x14ac:dyDescent="0.25">
      <c r="A6" s="165" t="s">
        <v>44</v>
      </c>
      <c r="B6" s="167" t="s">
        <v>3</v>
      </c>
      <c r="C6" s="167" t="s">
        <v>4</v>
      </c>
      <c r="D6" s="167" t="s">
        <v>5</v>
      </c>
      <c r="E6" s="171" t="s">
        <v>6</v>
      </c>
      <c r="F6" s="172"/>
      <c r="G6" s="167" t="s">
        <v>7</v>
      </c>
      <c r="H6" s="167" t="s">
        <v>8</v>
      </c>
      <c r="I6" s="167" t="s">
        <v>9</v>
      </c>
      <c r="J6" s="167" t="s">
        <v>10</v>
      </c>
      <c r="K6" s="181" t="s">
        <v>11</v>
      </c>
    </row>
    <row r="7" spans="1:11" ht="33" customHeight="1" x14ac:dyDescent="0.25">
      <c r="A7" s="166"/>
      <c r="B7" s="168"/>
      <c r="C7" s="169"/>
      <c r="D7" s="168"/>
      <c r="E7" s="173"/>
      <c r="F7" s="174"/>
      <c r="G7" s="168"/>
      <c r="H7" s="168"/>
      <c r="I7" s="168"/>
      <c r="J7" s="168"/>
      <c r="K7" s="182"/>
    </row>
    <row r="8" spans="1:11" ht="20.45" customHeight="1" x14ac:dyDescent="0.25">
      <c r="A8" s="166"/>
      <c r="B8" s="168"/>
      <c r="C8" s="169"/>
      <c r="D8" s="168"/>
      <c r="E8" s="77" t="s">
        <v>94</v>
      </c>
      <c r="F8" s="77" t="s">
        <v>17</v>
      </c>
      <c r="G8" s="168"/>
      <c r="H8" s="168"/>
      <c r="I8" s="168"/>
      <c r="J8" s="168"/>
      <c r="K8" s="182"/>
    </row>
    <row r="9" spans="1:11" x14ac:dyDescent="0.25">
      <c r="A9" s="183" t="s">
        <v>45</v>
      </c>
      <c r="B9" s="184"/>
      <c r="C9" s="184"/>
      <c r="D9" s="184"/>
      <c r="E9" s="184"/>
      <c r="F9" s="184"/>
      <c r="G9" s="184"/>
      <c r="H9" s="184"/>
      <c r="I9" s="184"/>
      <c r="J9" s="184"/>
      <c r="K9" s="185"/>
    </row>
    <row r="10" spans="1:11" ht="27" customHeight="1" x14ac:dyDescent="0.25">
      <c r="A10" s="68" t="s">
        <v>46</v>
      </c>
      <c r="B10" s="159">
        <v>6</v>
      </c>
      <c r="C10" s="66" t="s">
        <v>17</v>
      </c>
      <c r="D10" s="66">
        <v>28</v>
      </c>
      <c r="E10" s="14"/>
      <c r="F10" s="66">
        <v>7</v>
      </c>
      <c r="G10" s="66">
        <v>7</v>
      </c>
      <c r="H10" s="66">
        <v>14</v>
      </c>
      <c r="I10" s="66"/>
      <c r="J10" s="66">
        <f>SUM(F10)/7</f>
        <v>1</v>
      </c>
      <c r="K10" s="67">
        <f>SUM(G10+H10)/7</f>
        <v>3</v>
      </c>
    </row>
    <row r="11" spans="1:11" ht="31.5" customHeight="1" x14ac:dyDescent="0.25">
      <c r="A11" s="68" t="s">
        <v>47</v>
      </c>
      <c r="B11" s="160"/>
      <c r="C11" s="66" t="s">
        <v>17</v>
      </c>
      <c r="D11" s="66">
        <v>28</v>
      </c>
      <c r="E11" s="14"/>
      <c r="F11" s="66">
        <v>7</v>
      </c>
      <c r="G11" s="66">
        <v>7</v>
      </c>
      <c r="H11" s="66">
        <v>14</v>
      </c>
      <c r="I11" s="66"/>
      <c r="J11" s="66">
        <f>SUM(F11)/7</f>
        <v>1</v>
      </c>
      <c r="K11" s="67">
        <f>SUM(G11+H11)/7</f>
        <v>3</v>
      </c>
    </row>
    <row r="12" spans="1:11" x14ac:dyDescent="0.25">
      <c r="A12" s="183" t="s">
        <v>81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5"/>
    </row>
    <row r="13" spans="1:11" x14ac:dyDescent="0.25">
      <c r="A13" s="27" t="s">
        <v>82</v>
      </c>
      <c r="B13" s="159">
        <v>3</v>
      </c>
      <c r="C13" s="66" t="s">
        <v>17</v>
      </c>
      <c r="D13" s="66">
        <v>14</v>
      </c>
      <c r="E13" s="14"/>
      <c r="F13" s="66">
        <v>7</v>
      </c>
      <c r="G13" s="66">
        <v>7</v>
      </c>
      <c r="H13" s="66"/>
      <c r="I13" s="66"/>
      <c r="J13" s="69">
        <f>SUM(F13)/7</f>
        <v>1</v>
      </c>
      <c r="K13" s="70">
        <f t="shared" ref="K13:K15" si="0">SUM(G13+H13)/7</f>
        <v>1</v>
      </c>
    </row>
    <row r="14" spans="1:11" x14ac:dyDescent="0.25">
      <c r="A14" s="27" t="s">
        <v>50</v>
      </c>
      <c r="B14" s="177"/>
      <c r="C14" s="66" t="s">
        <v>17</v>
      </c>
      <c r="D14" s="66">
        <v>14</v>
      </c>
      <c r="E14" s="14"/>
      <c r="F14" s="66">
        <v>7</v>
      </c>
      <c r="G14" s="66">
        <v>7</v>
      </c>
      <c r="H14" s="66"/>
      <c r="I14" s="66"/>
      <c r="J14" s="69">
        <f>SUM(F14)/7</f>
        <v>1</v>
      </c>
      <c r="K14" s="70">
        <f t="shared" si="0"/>
        <v>1</v>
      </c>
    </row>
    <row r="15" spans="1:11" x14ac:dyDescent="0.25">
      <c r="A15" s="27" t="s">
        <v>68</v>
      </c>
      <c r="B15" s="160"/>
      <c r="C15" s="66" t="s">
        <v>17</v>
      </c>
      <c r="D15" s="66">
        <v>14</v>
      </c>
      <c r="E15" s="14"/>
      <c r="F15" s="66">
        <v>7</v>
      </c>
      <c r="G15" s="66">
        <v>7</v>
      </c>
      <c r="H15" s="66"/>
      <c r="I15" s="66"/>
      <c r="J15" s="69">
        <f>SUM(F15)/7</f>
        <v>1</v>
      </c>
      <c r="K15" s="70">
        <f t="shared" si="0"/>
        <v>1</v>
      </c>
    </row>
    <row r="16" spans="1:11" x14ac:dyDescent="0.25">
      <c r="A16" s="156" t="s">
        <v>83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8"/>
    </row>
    <row r="17" spans="1:11" x14ac:dyDescent="0.25">
      <c r="A17" s="27" t="s">
        <v>69</v>
      </c>
      <c r="B17" s="159">
        <v>2</v>
      </c>
      <c r="C17" s="66" t="s">
        <v>17</v>
      </c>
      <c r="D17" s="66">
        <v>7</v>
      </c>
      <c r="E17" s="14"/>
      <c r="F17" s="66">
        <v>7</v>
      </c>
      <c r="G17" s="66"/>
      <c r="H17" s="66"/>
      <c r="I17" s="66"/>
      <c r="J17" s="69">
        <f>SUM(F17)/7</f>
        <v>1</v>
      </c>
      <c r="K17" s="70">
        <f t="shared" ref="K17:K18" si="1">SUM(G17+H17)/7</f>
        <v>0</v>
      </c>
    </row>
    <row r="18" spans="1:11" x14ac:dyDescent="0.25">
      <c r="A18" s="27" t="s">
        <v>84</v>
      </c>
      <c r="B18" s="160"/>
      <c r="C18" s="66" t="s">
        <v>17</v>
      </c>
      <c r="D18" s="66">
        <v>7</v>
      </c>
      <c r="E18" s="14"/>
      <c r="F18" s="66">
        <v>7</v>
      </c>
      <c r="G18" s="66"/>
      <c r="H18" s="66"/>
      <c r="I18" s="66"/>
      <c r="J18" s="69">
        <f>SUM(F18)/7</f>
        <v>1</v>
      </c>
      <c r="K18" s="70">
        <f t="shared" si="1"/>
        <v>0</v>
      </c>
    </row>
    <row r="19" spans="1:11" x14ac:dyDescent="0.25">
      <c r="A19" s="156" t="s">
        <v>85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2"/>
    </row>
    <row r="20" spans="1:11" s="80" customFormat="1" ht="31.5" customHeight="1" x14ac:dyDescent="0.25">
      <c r="A20" s="28" t="s">
        <v>56</v>
      </c>
      <c r="B20" s="163">
        <v>4</v>
      </c>
      <c r="C20" s="78" t="s">
        <v>17</v>
      </c>
      <c r="D20" s="66">
        <v>32</v>
      </c>
      <c r="E20" s="79"/>
      <c r="F20" s="66">
        <v>14</v>
      </c>
      <c r="G20" s="66">
        <v>3</v>
      </c>
      <c r="H20" s="66">
        <v>11</v>
      </c>
      <c r="I20" s="66">
        <v>4</v>
      </c>
      <c r="J20" s="69">
        <f>SUM(F20)/7</f>
        <v>2</v>
      </c>
      <c r="K20" s="70">
        <f>SUM(G20+H20)/7</f>
        <v>2</v>
      </c>
    </row>
    <row r="21" spans="1:11" s="80" customFormat="1" ht="31.5" customHeight="1" x14ac:dyDescent="0.25">
      <c r="A21" s="28" t="s">
        <v>57</v>
      </c>
      <c r="B21" s="164"/>
      <c r="C21" s="78" t="s">
        <v>17</v>
      </c>
      <c r="D21" s="66">
        <v>32</v>
      </c>
      <c r="E21" s="79"/>
      <c r="F21" s="66">
        <v>14</v>
      </c>
      <c r="G21" s="66">
        <v>3</v>
      </c>
      <c r="H21" s="66">
        <v>11</v>
      </c>
      <c r="I21" s="66">
        <v>4</v>
      </c>
      <c r="J21" s="69">
        <f>SUM(F21)/7</f>
        <v>2</v>
      </c>
      <c r="K21" s="70">
        <f>SUM(G21+H21)/7</f>
        <v>2</v>
      </c>
    </row>
    <row r="22" spans="1:11" x14ac:dyDescent="0.25">
      <c r="A22" s="156" t="s">
        <v>86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2"/>
    </row>
    <row r="23" spans="1:11" ht="24" customHeight="1" x14ac:dyDescent="0.25">
      <c r="A23" s="28" t="s">
        <v>87</v>
      </c>
      <c r="B23" s="159">
        <v>4</v>
      </c>
      <c r="C23" s="66" t="s">
        <v>17</v>
      </c>
      <c r="D23" s="66">
        <v>21</v>
      </c>
      <c r="E23" s="14"/>
      <c r="F23" s="66">
        <v>7</v>
      </c>
      <c r="G23" s="66"/>
      <c r="H23" s="66">
        <v>14</v>
      </c>
      <c r="I23" s="66"/>
      <c r="J23" s="69">
        <f>SUM(F23)/7</f>
        <v>1</v>
      </c>
      <c r="K23" s="70">
        <f>SUM(G23+H23)/7</f>
        <v>2</v>
      </c>
    </row>
    <row r="24" spans="1:11" ht="18" customHeight="1" x14ac:dyDescent="0.25">
      <c r="A24" s="28" t="s">
        <v>88</v>
      </c>
      <c r="B24" s="177"/>
      <c r="C24" s="66" t="s">
        <v>17</v>
      </c>
      <c r="D24" s="66">
        <v>21</v>
      </c>
      <c r="E24" s="14"/>
      <c r="F24" s="66">
        <v>7</v>
      </c>
      <c r="G24" s="66"/>
      <c r="H24" s="66">
        <v>14</v>
      </c>
      <c r="I24" s="66"/>
      <c r="J24" s="69">
        <f>SUM(F24)/7</f>
        <v>1</v>
      </c>
      <c r="K24" s="70">
        <f t="shared" ref="K24" si="2">SUM(G24+H24)/7</f>
        <v>2</v>
      </c>
    </row>
    <row r="25" spans="1:11" x14ac:dyDescent="0.25">
      <c r="A25" s="156" t="s">
        <v>89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2"/>
    </row>
    <row r="26" spans="1:11" ht="27.75" customHeight="1" x14ac:dyDescent="0.25">
      <c r="A26" s="28" t="s">
        <v>90</v>
      </c>
      <c r="B26" s="159">
        <v>4</v>
      </c>
      <c r="C26" s="66" t="s">
        <v>17</v>
      </c>
      <c r="D26" s="66">
        <v>39</v>
      </c>
      <c r="E26" s="14"/>
      <c r="F26" s="66">
        <v>14</v>
      </c>
      <c r="G26" s="66">
        <v>6</v>
      </c>
      <c r="H26" s="66">
        <v>15</v>
      </c>
      <c r="I26" s="66">
        <v>4</v>
      </c>
      <c r="J26" s="69">
        <f>SUM(F26)/7</f>
        <v>2</v>
      </c>
      <c r="K26" s="70">
        <f>SUM(G26+H26)/7</f>
        <v>3</v>
      </c>
    </row>
    <row r="27" spans="1:11" ht="25.5" x14ac:dyDescent="0.25">
      <c r="A27" s="22" t="s">
        <v>66</v>
      </c>
      <c r="B27" s="160"/>
      <c r="C27" s="66" t="s">
        <v>17</v>
      </c>
      <c r="D27" s="66">
        <v>39</v>
      </c>
      <c r="E27" s="14"/>
      <c r="F27" s="66">
        <v>14</v>
      </c>
      <c r="G27" s="66">
        <v>6</v>
      </c>
      <c r="H27" s="66">
        <v>15</v>
      </c>
      <c r="I27" s="66">
        <v>4</v>
      </c>
      <c r="J27" s="69">
        <f>SUM(F27)/7</f>
        <v>2</v>
      </c>
      <c r="K27" s="70">
        <f>SUM(G27+H27)/7</f>
        <v>3</v>
      </c>
    </row>
    <row r="28" spans="1:11" x14ac:dyDescent="0.25">
      <c r="A28" s="156" t="s">
        <v>91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2"/>
    </row>
    <row r="29" spans="1:11" ht="25.5" customHeight="1" x14ac:dyDescent="0.25">
      <c r="A29" s="81" t="s">
        <v>59</v>
      </c>
      <c r="B29" s="163">
        <v>4</v>
      </c>
      <c r="C29" s="66" t="s">
        <v>17</v>
      </c>
      <c r="D29" s="66">
        <v>35</v>
      </c>
      <c r="E29" s="14"/>
      <c r="F29" s="66">
        <v>14</v>
      </c>
      <c r="G29" s="66">
        <v>6</v>
      </c>
      <c r="H29" s="66">
        <v>15</v>
      </c>
      <c r="I29" s="66"/>
      <c r="J29" s="69">
        <f>SUM(F29)/7</f>
        <v>2</v>
      </c>
      <c r="K29" s="70">
        <f>SUM(G29+H29)/7</f>
        <v>3</v>
      </c>
    </row>
    <row r="30" spans="1:11" x14ac:dyDescent="0.25">
      <c r="A30" s="27" t="s">
        <v>60</v>
      </c>
      <c r="B30" s="178"/>
      <c r="C30" s="82" t="s">
        <v>17</v>
      </c>
      <c r="D30" s="66">
        <v>35</v>
      </c>
      <c r="E30" s="14"/>
      <c r="F30" s="66">
        <v>14</v>
      </c>
      <c r="G30" s="66">
        <v>6</v>
      </c>
      <c r="H30" s="66">
        <v>15</v>
      </c>
      <c r="I30" s="83"/>
      <c r="J30" s="69">
        <f>SUM(F30)/7</f>
        <v>2</v>
      </c>
      <c r="K30" s="70">
        <f t="shared" ref="K30" si="3">SUM(G30+H30)/7</f>
        <v>3</v>
      </c>
    </row>
    <row r="32" spans="1:11" x14ac:dyDescent="0.25">
      <c r="A32" s="10" t="s">
        <v>92</v>
      </c>
      <c r="B32" s="84"/>
    </row>
    <row r="33" spans="1:2" ht="15.75" thickBot="1" x14ac:dyDescent="0.3">
      <c r="A33" s="84"/>
      <c r="B33" s="84" t="s">
        <v>3</v>
      </c>
    </row>
    <row r="34" spans="1:2" x14ac:dyDescent="0.25">
      <c r="A34" s="85" t="s">
        <v>49</v>
      </c>
      <c r="B34" s="179">
        <v>3</v>
      </c>
    </row>
    <row r="35" spans="1:2" x14ac:dyDescent="0.25">
      <c r="A35" s="86" t="s">
        <v>50</v>
      </c>
      <c r="B35" s="180"/>
    </row>
    <row r="36" spans="1:2" ht="30.75" customHeight="1" x14ac:dyDescent="0.25">
      <c r="A36" s="87" t="s">
        <v>68</v>
      </c>
      <c r="B36" s="176"/>
    </row>
    <row r="37" spans="1:2" x14ac:dyDescent="0.25">
      <c r="A37" s="86" t="s">
        <v>69</v>
      </c>
      <c r="B37" s="175">
        <v>2</v>
      </c>
    </row>
    <row r="38" spans="1:2" x14ac:dyDescent="0.25">
      <c r="A38" s="86" t="s">
        <v>93</v>
      </c>
      <c r="B38" s="176"/>
    </row>
    <row r="39" spans="1:2" ht="19.5" customHeight="1" x14ac:dyDescent="0.25">
      <c r="A39" s="88" t="s">
        <v>18</v>
      </c>
      <c r="B39" s="89">
        <v>3</v>
      </c>
    </row>
    <row r="40" spans="1:2" ht="25.5" customHeight="1" x14ac:dyDescent="0.25">
      <c r="A40" s="88" t="s">
        <v>21</v>
      </c>
      <c r="B40" s="89">
        <v>3</v>
      </c>
    </row>
    <row r="41" spans="1:2" ht="33" customHeight="1" x14ac:dyDescent="0.25">
      <c r="A41" s="88" t="s">
        <v>28</v>
      </c>
      <c r="B41" s="89">
        <v>4</v>
      </c>
    </row>
  </sheetData>
  <mergeCells count="31">
    <mergeCell ref="A1:K1"/>
    <mergeCell ref="B37:B38"/>
    <mergeCell ref="B23:B24"/>
    <mergeCell ref="A25:K25"/>
    <mergeCell ref="B26:B27"/>
    <mergeCell ref="A28:K28"/>
    <mergeCell ref="B29:B30"/>
    <mergeCell ref="B34:B36"/>
    <mergeCell ref="A22:K22"/>
    <mergeCell ref="I6:I8"/>
    <mergeCell ref="J6:J8"/>
    <mergeCell ref="K6:K8"/>
    <mergeCell ref="A9:K9"/>
    <mergeCell ref="B10:B11"/>
    <mergeCell ref="A12:K12"/>
    <mergeCell ref="B13:B15"/>
    <mergeCell ref="A16:K16"/>
    <mergeCell ref="B17:B18"/>
    <mergeCell ref="A19:K19"/>
    <mergeCell ref="B20:B21"/>
    <mergeCell ref="A2:K2"/>
    <mergeCell ref="A3:K3"/>
    <mergeCell ref="A4:K4"/>
    <mergeCell ref="A6:A8"/>
    <mergeCell ref="B6:B8"/>
    <mergeCell ref="C6:C8"/>
    <mergeCell ref="D6:D8"/>
    <mergeCell ref="G6:G8"/>
    <mergeCell ref="H6:H8"/>
    <mergeCell ref="A5:K5"/>
    <mergeCell ref="E6:F7"/>
  </mergeCells>
  <pageMargins left="0.7" right="0.7" top="0.75" bottom="0.75" header="0.3" footer="0.3"/>
  <pageSetup paperSize="9" scale="8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99E3863D16EB448F45D9BBF09677ED" ma:contentTypeVersion="4" ma:contentTypeDescription="Utwórz nowy dokument." ma:contentTypeScope="" ma:versionID="4789b43586f0ec4163b3a68ef752954e">
  <xsd:schema xmlns:xsd="http://www.w3.org/2001/XMLSchema" xmlns:xs="http://www.w3.org/2001/XMLSchema" xmlns:p="http://schemas.microsoft.com/office/2006/metadata/properties" xmlns:ns2="6d4fba98-531c-4b3b-90d3-e632d25a98b3" targetNamespace="http://schemas.microsoft.com/office/2006/metadata/properties" ma:root="true" ma:fieldsID="b310317473bcf2a8c284edd55f337388" ns2:_="">
    <xsd:import namespace="6d4fba98-531c-4b3b-90d3-e632d25a9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fba98-531c-4b3b-90d3-e632d25a9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6F152-133C-4161-A50D-67F02075FED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d4fba98-531c-4b3b-90d3-e632d25a98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0A4522-3D44-4A71-B900-A31DFDAD9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4fba98-531c-4b3b-90d3-e632d25a9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32A060-FB0F-4D58-B40D-6D8487C42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Siatka_główna_stacjonarne</vt:lpstr>
      <vt:lpstr>do_wyboru_stacjonarne</vt:lpstr>
      <vt:lpstr>Siatka_główna_niestacjonarne</vt:lpstr>
      <vt:lpstr>do_wyboru_niestacjonarne</vt:lpstr>
      <vt:lpstr>Siatka_główna_stacjonarne!Obszar_wydruku</vt:lpstr>
    </vt:vector>
  </TitlesOfParts>
  <Company>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Lipińska</dc:creator>
  <cp:lastModifiedBy>UP</cp:lastModifiedBy>
  <cp:revision/>
  <cp:lastPrinted>2025-03-03T07:31:55Z</cp:lastPrinted>
  <dcterms:created xsi:type="dcterms:W3CDTF">2013-02-27T13:27:02Z</dcterms:created>
  <dcterms:modified xsi:type="dcterms:W3CDTF">2025-03-03T09:10:02Z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0x0101007099E3863D16EB448F45D9BBF09677ED</vt:lpwstr>
  </property>
</Properties>
</file>