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 activeTab="3"/>
  </bookViews>
  <sheets>
    <sheet name="stacjonarne" sheetId="3" r:id="rId1"/>
    <sheet name="do_wyboru _ST" sheetId="4" r:id="rId2"/>
    <sheet name="niestacjonarne" sheetId="5" r:id="rId3"/>
    <sheet name="do_wyboru_nst" sheetId="6" r:id="rId4"/>
  </sheets>
  <definedNames>
    <definedName name="_xlnm.Print_Area" localSheetId="0">stacjonarne!$A$1:$K$91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3" l="1"/>
  <c r="D67" i="3" l="1"/>
  <c r="E91" i="5" l="1"/>
  <c r="E92" i="5" s="1"/>
  <c r="E78" i="5"/>
  <c r="E70" i="5"/>
  <c r="E60" i="5"/>
  <c r="E50" i="5"/>
  <c r="E40" i="5"/>
  <c r="E30" i="5"/>
  <c r="E19" i="5"/>
  <c r="F60" i="5" l="1"/>
  <c r="E90" i="3" l="1"/>
  <c r="F90" i="3"/>
  <c r="E78" i="3"/>
  <c r="E67" i="3"/>
  <c r="E55" i="3"/>
  <c r="E44" i="3"/>
  <c r="E33" i="3"/>
  <c r="E20" i="3"/>
  <c r="J16" i="4"/>
  <c r="J70" i="4"/>
  <c r="J69" i="4"/>
  <c r="J67" i="4"/>
  <c r="J66" i="4"/>
  <c r="J64" i="4"/>
  <c r="J63" i="4"/>
  <c r="J62" i="4"/>
  <c r="J61" i="4"/>
  <c r="J59" i="4"/>
  <c r="J58" i="4"/>
  <c r="J56" i="4"/>
  <c r="J55" i="4"/>
  <c r="J53" i="4"/>
  <c r="J52" i="4"/>
  <c r="J50" i="4"/>
  <c r="J49" i="4"/>
  <c r="J47" i="4"/>
  <c r="J46" i="4"/>
  <c r="J44" i="4"/>
  <c r="J43" i="4"/>
  <c r="J41" i="4"/>
  <c r="J40" i="4"/>
  <c r="J38" i="4"/>
  <c r="J37" i="4"/>
  <c r="J34" i="4"/>
  <c r="J33" i="4"/>
  <c r="J31" i="4"/>
  <c r="J30" i="4"/>
  <c r="J21" i="4"/>
  <c r="J20" i="4"/>
  <c r="J17" i="4"/>
  <c r="J14" i="4"/>
  <c r="J13" i="4"/>
  <c r="J11" i="4"/>
  <c r="J10" i="4"/>
  <c r="J89" i="3"/>
  <c r="J88" i="3"/>
  <c r="J87" i="3"/>
  <c r="J86" i="3"/>
  <c r="J85" i="3"/>
  <c r="J84" i="3"/>
  <c r="J83" i="3"/>
  <c r="J82" i="3"/>
  <c r="J81" i="3"/>
  <c r="J80" i="3"/>
  <c r="J77" i="3"/>
  <c r="J76" i="3"/>
  <c r="J75" i="3"/>
  <c r="J74" i="3"/>
  <c r="J73" i="3"/>
  <c r="J72" i="3"/>
  <c r="J71" i="3"/>
  <c r="J70" i="3"/>
  <c r="J69" i="3"/>
  <c r="J66" i="3"/>
  <c r="J65" i="3"/>
  <c r="J64" i="3"/>
  <c r="J63" i="3"/>
  <c r="J62" i="3"/>
  <c r="J61" i="3"/>
  <c r="J60" i="3"/>
  <c r="J59" i="3"/>
  <c r="J58" i="3"/>
  <c r="J57" i="3"/>
  <c r="J54" i="3"/>
  <c r="J53" i="3"/>
  <c r="J52" i="3"/>
  <c r="J51" i="3"/>
  <c r="J50" i="3"/>
  <c r="J49" i="3"/>
  <c r="J48" i="3"/>
  <c r="J47" i="3"/>
  <c r="J46" i="3"/>
  <c r="J43" i="3"/>
  <c r="J42" i="3"/>
  <c r="J41" i="3"/>
  <c r="J40" i="3"/>
  <c r="J39" i="3"/>
  <c r="J38" i="3"/>
  <c r="J37" i="3"/>
  <c r="J36" i="3"/>
  <c r="J35" i="3"/>
  <c r="J32" i="3"/>
  <c r="J31" i="3"/>
  <c r="J30" i="3"/>
  <c r="J29" i="3"/>
  <c r="J28" i="3"/>
  <c r="J27" i="3"/>
  <c r="J26" i="3"/>
  <c r="J25" i="3"/>
  <c r="J24" i="3"/>
  <c r="J23" i="3"/>
  <c r="J22" i="3"/>
  <c r="J19" i="3"/>
  <c r="J18" i="3"/>
  <c r="J17" i="3"/>
  <c r="J16" i="3"/>
  <c r="J15" i="3"/>
  <c r="J14" i="3"/>
  <c r="J13" i="3"/>
  <c r="J12" i="3"/>
  <c r="J11" i="3"/>
  <c r="J10" i="3"/>
  <c r="J9" i="3"/>
  <c r="J8" i="3"/>
  <c r="E91" i="3" l="1"/>
  <c r="H98" i="4" l="1"/>
  <c r="E98" i="4"/>
  <c r="H101" i="6"/>
  <c r="E101" i="6"/>
  <c r="D40" i="5" l="1"/>
  <c r="K45" i="6"/>
  <c r="J45" i="6"/>
  <c r="K44" i="6"/>
  <c r="J44" i="6"/>
  <c r="K58" i="5"/>
  <c r="J58" i="5"/>
  <c r="K25" i="5"/>
  <c r="J25" i="5"/>
  <c r="K60" i="3"/>
  <c r="I67" i="3"/>
  <c r="H67" i="3"/>
  <c r="G67" i="3"/>
  <c r="F67" i="3"/>
  <c r="B67" i="3"/>
  <c r="K19" i="3"/>
  <c r="K18" i="3"/>
  <c r="K17" i="3"/>
  <c r="K14" i="3"/>
  <c r="K9" i="3"/>
  <c r="K43" i="3"/>
  <c r="K46" i="3"/>
  <c r="K63" i="5" l="1"/>
  <c r="J63" i="5"/>
  <c r="B19" i="5" l="1"/>
  <c r="B91" i="5" l="1"/>
  <c r="B78" i="5"/>
  <c r="B70" i="5"/>
  <c r="B60" i="5"/>
  <c r="B50" i="5"/>
  <c r="B40" i="5"/>
  <c r="B30" i="5"/>
  <c r="I50" i="5"/>
  <c r="H50" i="5"/>
  <c r="G50" i="5"/>
  <c r="F50" i="5"/>
  <c r="D50" i="5"/>
  <c r="C50" i="5"/>
  <c r="K42" i="5" l="1"/>
  <c r="J42" i="5"/>
  <c r="I55" i="3"/>
  <c r="H55" i="3"/>
  <c r="G55" i="3"/>
  <c r="F55" i="3"/>
  <c r="D55" i="3"/>
  <c r="B55" i="3"/>
  <c r="J29" i="5" l="1"/>
  <c r="K28" i="5"/>
  <c r="J28" i="5"/>
  <c r="J27" i="5"/>
  <c r="K26" i="5"/>
  <c r="J26" i="5"/>
  <c r="K23" i="5"/>
  <c r="J23" i="5"/>
  <c r="J22" i="5"/>
  <c r="K21" i="5"/>
  <c r="I91" i="5"/>
  <c r="H91" i="5"/>
  <c r="G91" i="5"/>
  <c r="F91" i="5"/>
  <c r="D91" i="5"/>
  <c r="I78" i="5"/>
  <c r="H78" i="5"/>
  <c r="G78" i="5"/>
  <c r="F78" i="5"/>
  <c r="D78" i="5"/>
  <c r="I70" i="5"/>
  <c r="H70" i="5"/>
  <c r="G70" i="5"/>
  <c r="F70" i="5"/>
  <c r="D70" i="5"/>
  <c r="I60" i="5"/>
  <c r="H60" i="5"/>
  <c r="G60" i="5"/>
  <c r="D60" i="5"/>
  <c r="I40" i="5"/>
  <c r="H40" i="5"/>
  <c r="G40" i="5"/>
  <c r="F40" i="5"/>
  <c r="C40" i="5"/>
  <c r="I30" i="5"/>
  <c r="H30" i="5"/>
  <c r="G30" i="5"/>
  <c r="F30" i="5"/>
  <c r="D30" i="5"/>
  <c r="C30" i="5"/>
  <c r="I19" i="5"/>
  <c r="H19" i="5"/>
  <c r="G19" i="5"/>
  <c r="F19" i="5"/>
  <c r="D19" i="5"/>
  <c r="C19" i="5"/>
  <c r="K38" i="6"/>
  <c r="K37" i="6"/>
  <c r="J38" i="6"/>
  <c r="J37" i="6"/>
  <c r="K30" i="5" l="1"/>
  <c r="I20" i="3"/>
  <c r="H20" i="3"/>
  <c r="G20" i="3"/>
  <c r="F20" i="3"/>
  <c r="D20" i="3"/>
  <c r="B20" i="3"/>
  <c r="B33" i="3"/>
  <c r="K8" i="3"/>
  <c r="K10" i="3"/>
  <c r="K11" i="3"/>
  <c r="K12" i="3"/>
  <c r="K13" i="3"/>
  <c r="K15" i="3"/>
  <c r="K16" i="3"/>
  <c r="K22" i="3"/>
  <c r="K23" i="3"/>
  <c r="K24" i="3"/>
  <c r="K28" i="3"/>
  <c r="K29" i="3"/>
  <c r="K30" i="3"/>
  <c r="K31" i="3"/>
  <c r="K32" i="3"/>
  <c r="D33" i="3"/>
  <c r="F33" i="3"/>
  <c r="G33" i="3"/>
  <c r="H33" i="3"/>
  <c r="I33" i="3"/>
  <c r="K35" i="3"/>
  <c r="K36" i="3"/>
  <c r="K37" i="3"/>
  <c r="K38" i="3"/>
  <c r="K39" i="3"/>
  <c r="K40" i="3"/>
  <c r="K41" i="3"/>
  <c r="K42" i="3"/>
  <c r="B44" i="3"/>
  <c r="D44" i="3"/>
  <c r="F44" i="3"/>
  <c r="G44" i="3"/>
  <c r="H44" i="3"/>
  <c r="I44" i="3"/>
  <c r="K47" i="3"/>
  <c r="K48" i="3"/>
  <c r="K50" i="3"/>
  <c r="K51" i="3"/>
  <c r="K52" i="3"/>
  <c r="K53" i="3"/>
  <c r="K59" i="3"/>
  <c r="K61" i="3"/>
  <c r="K63" i="3"/>
  <c r="K65" i="3"/>
  <c r="K69" i="3"/>
  <c r="K72" i="3"/>
  <c r="K81" i="3"/>
  <c r="K75" i="3"/>
  <c r="K77" i="3"/>
  <c r="B78" i="3"/>
  <c r="D78" i="3"/>
  <c r="F78" i="3"/>
  <c r="G78" i="3"/>
  <c r="H78" i="3"/>
  <c r="I78" i="3"/>
  <c r="K82" i="3"/>
  <c r="K83" i="3"/>
  <c r="K85" i="3"/>
  <c r="K86" i="3"/>
  <c r="K88" i="3"/>
  <c r="K89" i="3"/>
  <c r="B90" i="3"/>
  <c r="D90" i="3"/>
  <c r="G90" i="3"/>
  <c r="H90" i="3"/>
  <c r="I90" i="3"/>
  <c r="K67" i="3" l="1"/>
  <c r="J67" i="3"/>
  <c r="K55" i="3"/>
  <c r="D91" i="3"/>
  <c r="G91" i="3"/>
  <c r="K90" i="3"/>
  <c r="J44" i="3"/>
  <c r="F91" i="3"/>
  <c r="J55" i="3"/>
  <c r="I91" i="3"/>
  <c r="J20" i="3"/>
  <c r="K44" i="3"/>
  <c r="K20" i="3"/>
  <c r="H91" i="3"/>
  <c r="B91" i="3"/>
  <c r="J33" i="3"/>
  <c r="K33" i="3"/>
  <c r="J90" i="3"/>
  <c r="K78" i="3"/>
  <c r="J78" i="3"/>
  <c r="G92" i="3" l="1"/>
  <c r="F92" i="3"/>
  <c r="H92" i="3"/>
  <c r="I92" i="3"/>
  <c r="B92" i="5"/>
  <c r="K69" i="6"/>
  <c r="J69" i="6"/>
  <c r="K68" i="6"/>
  <c r="J68" i="6"/>
  <c r="K67" i="6"/>
  <c r="J67" i="6"/>
  <c r="K66" i="6"/>
  <c r="J66" i="6"/>
  <c r="K65" i="6"/>
  <c r="J65" i="6"/>
  <c r="K59" i="6"/>
  <c r="J59" i="6"/>
  <c r="K58" i="6"/>
  <c r="J58" i="6"/>
  <c r="K57" i="6"/>
  <c r="J57" i="6"/>
  <c r="K72" i="6"/>
  <c r="J72" i="6"/>
  <c r="K71" i="6"/>
  <c r="J71" i="6"/>
  <c r="K63" i="6"/>
  <c r="J63" i="6"/>
  <c r="K62" i="6"/>
  <c r="J62" i="6"/>
  <c r="K55" i="6"/>
  <c r="J55" i="6"/>
  <c r="K54" i="6"/>
  <c r="J54" i="6"/>
  <c r="K52" i="6"/>
  <c r="J52" i="6"/>
  <c r="K51" i="6"/>
  <c r="J51" i="6"/>
  <c r="K48" i="6"/>
  <c r="J48" i="6"/>
  <c r="K47" i="6"/>
  <c r="J47" i="6"/>
  <c r="K41" i="6"/>
  <c r="J41" i="6"/>
  <c r="K40" i="6"/>
  <c r="J40" i="6"/>
  <c r="K35" i="6"/>
  <c r="J35" i="6"/>
  <c r="K34" i="6"/>
  <c r="J34" i="6"/>
  <c r="K31" i="6"/>
  <c r="J31" i="6"/>
  <c r="K30" i="6"/>
  <c r="J30" i="6"/>
  <c r="K28" i="6"/>
  <c r="J28" i="6"/>
  <c r="K27" i="6"/>
  <c r="J27" i="6"/>
  <c r="K24" i="6"/>
  <c r="J24" i="6"/>
  <c r="K23" i="6"/>
  <c r="J23" i="6"/>
  <c r="K17" i="6"/>
  <c r="J17" i="6"/>
  <c r="K16" i="6"/>
  <c r="J16" i="6"/>
  <c r="K14" i="6"/>
  <c r="J14" i="6"/>
  <c r="K13" i="6"/>
  <c r="J13" i="6"/>
  <c r="K11" i="6"/>
  <c r="J11" i="6"/>
  <c r="K10" i="6"/>
  <c r="J10" i="6"/>
  <c r="C91" i="5" l="1"/>
  <c r="C60" i="5"/>
  <c r="C70" i="5"/>
  <c r="C78" i="5"/>
  <c r="K89" i="5"/>
  <c r="J89" i="5"/>
  <c r="K88" i="5"/>
  <c r="J88" i="5"/>
  <c r="K86" i="5"/>
  <c r="J86" i="5"/>
  <c r="K85" i="5"/>
  <c r="J85" i="5"/>
  <c r="K84" i="5"/>
  <c r="J84" i="5"/>
  <c r="K83" i="5"/>
  <c r="J83" i="5"/>
  <c r="K77" i="5"/>
  <c r="J77" i="5"/>
  <c r="K76" i="5"/>
  <c r="J76" i="5"/>
  <c r="K82" i="5"/>
  <c r="J82" i="5"/>
  <c r="K75" i="5"/>
  <c r="J75" i="5"/>
  <c r="K81" i="5"/>
  <c r="J81" i="5"/>
  <c r="K68" i="5"/>
  <c r="J68" i="5"/>
  <c r="K67" i="5"/>
  <c r="J67" i="5"/>
  <c r="K74" i="5"/>
  <c r="J74" i="5"/>
  <c r="K73" i="5"/>
  <c r="J73" i="5"/>
  <c r="K66" i="5"/>
  <c r="J66" i="5"/>
  <c r="K62" i="5"/>
  <c r="J62" i="5"/>
  <c r="K72" i="5"/>
  <c r="J72" i="5"/>
  <c r="K59" i="5"/>
  <c r="J59" i="5"/>
  <c r="K56" i="5"/>
  <c r="J56" i="5"/>
  <c r="K64" i="5"/>
  <c r="J64" i="5"/>
  <c r="K55" i="5"/>
  <c r="J55" i="5"/>
  <c r="K65" i="5"/>
  <c r="J65" i="5"/>
  <c r="K57" i="5"/>
  <c r="J57" i="5"/>
  <c r="K54" i="5"/>
  <c r="J54" i="5"/>
  <c r="K49" i="5"/>
  <c r="J49" i="5"/>
  <c r="K48" i="5"/>
  <c r="J48" i="5"/>
  <c r="K47" i="5"/>
  <c r="J47" i="5"/>
  <c r="K46" i="5"/>
  <c r="J46" i="5"/>
  <c r="K53" i="5"/>
  <c r="J53" i="5"/>
  <c r="K80" i="5"/>
  <c r="J80" i="5"/>
  <c r="K45" i="5"/>
  <c r="J45" i="5"/>
  <c r="K52" i="5"/>
  <c r="J52" i="5"/>
  <c r="K43" i="5"/>
  <c r="J43" i="5"/>
  <c r="K39" i="5"/>
  <c r="J39" i="5"/>
  <c r="K38" i="5"/>
  <c r="J38" i="5"/>
  <c r="K37" i="5"/>
  <c r="J37" i="5"/>
  <c r="K36" i="5"/>
  <c r="J36" i="5"/>
  <c r="K33" i="5"/>
  <c r="J33" i="5"/>
  <c r="K32" i="5"/>
  <c r="J32" i="5"/>
  <c r="K44" i="5"/>
  <c r="J44" i="5"/>
  <c r="J21" i="5"/>
  <c r="J30" i="5" s="1"/>
  <c r="K18" i="5"/>
  <c r="J18" i="5"/>
  <c r="K17" i="5"/>
  <c r="J17" i="5"/>
  <c r="K16" i="5"/>
  <c r="J16" i="5"/>
  <c r="K15" i="5"/>
  <c r="J15" i="5"/>
  <c r="K14" i="5"/>
  <c r="J14" i="5"/>
  <c r="K35" i="5"/>
  <c r="J35" i="5"/>
  <c r="K13" i="5"/>
  <c r="J13" i="5"/>
  <c r="K12" i="5"/>
  <c r="J12" i="5"/>
  <c r="K11" i="5"/>
  <c r="J11" i="5"/>
  <c r="K10" i="5"/>
  <c r="J10" i="5"/>
  <c r="K9" i="5"/>
  <c r="J9" i="5"/>
  <c r="K8" i="5"/>
  <c r="J8" i="5"/>
  <c r="J50" i="5" l="1"/>
  <c r="J78" i="5"/>
  <c r="J40" i="5"/>
  <c r="K78" i="5"/>
  <c r="K50" i="5"/>
  <c r="J19" i="5"/>
  <c r="K19" i="5"/>
  <c r="J60" i="5"/>
  <c r="K40" i="5"/>
  <c r="K60" i="5"/>
  <c r="J90" i="5"/>
  <c r="J91" i="5" s="1"/>
  <c r="J69" i="5"/>
  <c r="J70" i="5" s="1"/>
  <c r="K90" i="5" l="1"/>
  <c r="K91" i="5" s="1"/>
  <c r="K69" i="5"/>
  <c r="K70" i="5" s="1"/>
  <c r="D92" i="5"/>
  <c r="F92" i="5" l="1"/>
  <c r="G92" i="5"/>
  <c r="H92" i="5"/>
  <c r="I92" i="5"/>
  <c r="G93" i="5" l="1"/>
  <c r="H93" i="5"/>
  <c r="I93" i="5"/>
  <c r="F93" i="5"/>
  <c r="K11" i="4" l="1"/>
  <c r="K10" i="4"/>
  <c r="K63" i="4" l="1"/>
  <c r="K62" i="4"/>
  <c r="K61" i="4"/>
  <c r="K46" i="4"/>
  <c r="K59" i="4" l="1"/>
  <c r="K58" i="4"/>
  <c r="K21" i="4" l="1"/>
  <c r="K20" i="4"/>
  <c r="K67" i="4" l="1"/>
  <c r="K66" i="4"/>
</calcChain>
</file>

<file path=xl/sharedStrings.xml><?xml version="1.0" encoding="utf-8"?>
<sst xmlns="http://schemas.openxmlformats.org/spreadsheetml/2006/main" count="678" uniqueCount="232">
  <si>
    <t>Wydział Agrobioinżynierii</t>
  </si>
  <si>
    <r>
      <t xml:space="preserve">Kierunek Gospodarka Przestrzenna, studia </t>
    </r>
    <r>
      <rPr>
        <b/>
        <sz val="11"/>
        <rFont val="Times New Roman"/>
        <family val="1"/>
        <charset val="238"/>
      </rPr>
      <t>stacjonarne</t>
    </r>
    <r>
      <rPr>
        <sz val="11"/>
        <rFont val="Times New Roman"/>
        <family val="1"/>
        <charset val="238"/>
      </rPr>
      <t xml:space="preserve"> pierwszego stopnia</t>
    </r>
  </si>
  <si>
    <t>Moduł kształcenia/Moduł</t>
  </si>
  <si>
    <t>ECTS</t>
  </si>
  <si>
    <t>Forma zal.</t>
  </si>
  <si>
    <t>Godziny ogółem</t>
  </si>
  <si>
    <t>Ćw.aud.</t>
  </si>
  <si>
    <t>Ćw.lab.</t>
  </si>
  <si>
    <t>Ćw.ter.</t>
  </si>
  <si>
    <t>Wykładów tygodniowo</t>
  </si>
  <si>
    <t>Cwiczenia tygodniowo</t>
  </si>
  <si>
    <t>SEMESTR I</t>
  </si>
  <si>
    <t>Technologie informacyjne</t>
  </si>
  <si>
    <t>z</t>
  </si>
  <si>
    <t>Bezpieczeństwo pracy i ergonomia</t>
  </si>
  <si>
    <t>Moduł do wyboru I_1</t>
  </si>
  <si>
    <t>Matematyka z elementami statystyki</t>
  </si>
  <si>
    <t>e</t>
  </si>
  <si>
    <t>Wstęp do projektowania inżynierskiego</t>
  </si>
  <si>
    <t>Ekonomia</t>
  </si>
  <si>
    <t>Socjologia</t>
  </si>
  <si>
    <t>Demografia</t>
  </si>
  <si>
    <t>Prawoznawstwo</t>
  </si>
  <si>
    <t>Przedmiot do wyboru I_2</t>
  </si>
  <si>
    <t>WF 1</t>
  </si>
  <si>
    <t>Moduł do wyboru I_3</t>
  </si>
  <si>
    <t>Σ</t>
  </si>
  <si>
    <t>SEMESTR II</t>
  </si>
  <si>
    <t>Podstawy gospodarki przestrzennej</t>
  </si>
  <si>
    <t>Ochrona środowiska</t>
  </si>
  <si>
    <t>Geodezja i kartografia</t>
  </si>
  <si>
    <t>Przyrodnicze uwarunkowania gospodarki przestrzennej</t>
  </si>
  <si>
    <t>Konstytucyjny system organów państwowych</t>
  </si>
  <si>
    <t>Samorząd terytorialny</t>
  </si>
  <si>
    <t xml:space="preserve">Prawne uwarunkowania gosp. przestrzennej </t>
  </si>
  <si>
    <t>Język obcy - 1</t>
  </si>
  <si>
    <t>WF 2</t>
  </si>
  <si>
    <t>Moduł do wyboru II_1</t>
  </si>
  <si>
    <t>Moduł do wyboru II_2</t>
  </si>
  <si>
    <t>SEMESTR III</t>
  </si>
  <si>
    <t>Geografia ekonomiczna</t>
  </si>
  <si>
    <t>Gleboznawstwo</t>
  </si>
  <si>
    <t>Społeczno-kulturowe uwarunkowania gospodarki przes.</t>
  </si>
  <si>
    <t>Zarządzanie środowiskiem</t>
  </si>
  <si>
    <t>Systemy informacji przestrzennej - GIS</t>
  </si>
  <si>
    <t>Język obcy - 2</t>
  </si>
  <si>
    <t>Moduł do wyboru III_1</t>
  </si>
  <si>
    <t>Moduł do wyboru III_2</t>
  </si>
  <si>
    <t>Moduł do wyboru III_3</t>
  </si>
  <si>
    <t>SEMESTR IV</t>
  </si>
  <si>
    <t>Wstęp do planowania przestrzennego</t>
  </si>
  <si>
    <t xml:space="preserve">Planowanie systemów technicznych </t>
  </si>
  <si>
    <t>Zasady projektowania przestrzennego</t>
  </si>
  <si>
    <t>Gospodarka wodna</t>
  </si>
  <si>
    <t>GeoWeb - analizy przestrzenne online</t>
  </si>
  <si>
    <t>Język obcy - 3</t>
  </si>
  <si>
    <t>Moduł do wyboru IV_1</t>
  </si>
  <si>
    <t>Moduł do wyboru IV_2</t>
  </si>
  <si>
    <t>Moduł do wyboru IV_3</t>
  </si>
  <si>
    <t>SEMESTR V</t>
  </si>
  <si>
    <t>Planowanie przestrzenne</t>
  </si>
  <si>
    <t>Smart sprawl</t>
  </si>
  <si>
    <t>Gospodarka nieruchomościami</t>
  </si>
  <si>
    <t>Rewitalizacja</t>
  </si>
  <si>
    <t>Budownictwo</t>
  </si>
  <si>
    <t>Projektowanie urbanistyczne</t>
  </si>
  <si>
    <t>Moduł do wyboru z bloku specjalizacyjnego_1</t>
  </si>
  <si>
    <t>Moduł do wyboru z bloku specjalizacyjnego_2</t>
  </si>
  <si>
    <t>Moduł do wyboru V_1</t>
  </si>
  <si>
    <t>Moduł do wyboru V_2</t>
  </si>
  <si>
    <t>SEMESTR VI</t>
  </si>
  <si>
    <t>Oceny oddziaływania na środowisko</t>
  </si>
  <si>
    <t>Gospodarowanie przestrzenią publiczną</t>
  </si>
  <si>
    <t>Podstawy cyfryzacji aktów planowania przestrzennego</t>
  </si>
  <si>
    <t>Planowanie zintegrowane</t>
  </si>
  <si>
    <t>Moduł do wyboru z bloku specjalizacyjnego_3</t>
  </si>
  <si>
    <t>Moduł do wyboru z bloku specjalizacyjnego_4</t>
  </si>
  <si>
    <t>Moduł do wyboru VI_1</t>
  </si>
  <si>
    <t xml:space="preserve">Praktyka zawodowa  4 tygodnie </t>
  </si>
  <si>
    <t>Seminarium dyplomowe 1</t>
  </si>
  <si>
    <t>SEMESTR VII</t>
  </si>
  <si>
    <t>Absolwent na rynku pracy - własność intelektualna, działalność gospodarcza</t>
  </si>
  <si>
    <t>Moduł do wyboru z bloku specjalizacyjnego_5</t>
  </si>
  <si>
    <t>Moduł do wyboru z bloku specjalizacyjnego_6</t>
  </si>
  <si>
    <t>Moduł do wyboru z bloku specjalizacyjnego_7</t>
  </si>
  <si>
    <t>Moduł do wyboru z bloku specjalizacyjnego_8</t>
  </si>
  <si>
    <t>Moduł do wyboru VII_1</t>
  </si>
  <si>
    <t>Moduł do wyboru VII_2</t>
  </si>
  <si>
    <t>Seminarium dyplomowe 2</t>
  </si>
  <si>
    <t>Ogółem godzin w semestrach 1-7</t>
  </si>
  <si>
    <t>Udział procentowy w całości godzin</t>
  </si>
  <si>
    <t>Kierunek Gospodarka Przestrzenna, studia stacjonarne pierwszego stopnia</t>
  </si>
  <si>
    <t>Moduły do wyboru</t>
  </si>
  <si>
    <t>Moduł kształcenia/Moduł do wyboru</t>
  </si>
  <si>
    <t xml:space="preserve">SEMESTR I </t>
  </si>
  <si>
    <t>Negocjacje i komunikacja społeczna</t>
  </si>
  <si>
    <t>Partycypacja społeczna</t>
  </si>
  <si>
    <t>Moduł do wyboru I_2</t>
  </si>
  <si>
    <t>Historia urbanistyki</t>
  </si>
  <si>
    <t>Rozwój osadnictwa i planistyki</t>
  </si>
  <si>
    <t>Filozofia</t>
  </si>
  <si>
    <t>Etyka przestrzeni</t>
  </si>
  <si>
    <t>Artificial Inteligence in society and spacial economy</t>
  </si>
  <si>
    <t>Artificial Inteligence tools in spatial data anaysis</t>
  </si>
  <si>
    <t>Grafika inżynierska - AutoCad</t>
  </si>
  <si>
    <t>Grafika inżynierska - Microstation</t>
  </si>
  <si>
    <t xml:space="preserve">SEMESTR III </t>
  </si>
  <si>
    <t>Komputerowe wspomaganie projektowania</t>
  </si>
  <si>
    <t>Geometria wykreślna z elementami modelowania 3D</t>
  </si>
  <si>
    <t>Postępowanie administracyjne</t>
  </si>
  <si>
    <t>Systemy podatkowe</t>
  </si>
  <si>
    <t>Agroenergetyka</t>
  </si>
  <si>
    <t>Odnawialne źródła energii</t>
  </si>
  <si>
    <t xml:space="preserve">SEMESTR IV </t>
  </si>
  <si>
    <t>Polityka ekologiczna</t>
  </si>
  <si>
    <t>Finanse publiczne i budżet obywatelski</t>
  </si>
  <si>
    <t>Funkcjonowanie ekosystemu</t>
  </si>
  <si>
    <t>Zarządzanie krajobrazem</t>
  </si>
  <si>
    <t>Degradacja i rekultywacja gleb</t>
  </si>
  <si>
    <t>Zagospodarowanie terenów trudnych i zdegradowanych</t>
  </si>
  <si>
    <t xml:space="preserve">SEMESTR V </t>
  </si>
  <si>
    <t>Metody analiz społeczno-gospodarczych</t>
  </si>
  <si>
    <t xml:space="preserve">Zarządzanie projektami </t>
  </si>
  <si>
    <t>Etyka i kultura biznesu w gospodarce przestrzennej</t>
  </si>
  <si>
    <t>Filozofia coachingu</t>
  </si>
  <si>
    <t xml:space="preserve">SEMESTR VI </t>
  </si>
  <si>
    <t>Ekonomika miast i regionów</t>
  </si>
  <si>
    <t>Gospodarka regionalna i lokalna</t>
  </si>
  <si>
    <t xml:space="preserve">SEMESTR VII </t>
  </si>
  <si>
    <t>Moduł do wyboru  VII_1</t>
  </si>
  <si>
    <t>Gospodarka przestrzenna na terenach erodowanych</t>
  </si>
  <si>
    <t>Gospodarka przestrzenna na terenach przemysłowych</t>
  </si>
  <si>
    <t>Katastrofy przyrodnicze</t>
  </si>
  <si>
    <t>Klimatologia planistyczna</t>
  </si>
  <si>
    <t>Moduł</t>
  </si>
  <si>
    <t>BLOK</t>
  </si>
  <si>
    <t>SmartCity</t>
  </si>
  <si>
    <t>Podstawowy</t>
  </si>
  <si>
    <t>Moduł z bloku specjalizacyjnego_1</t>
  </si>
  <si>
    <t>Trójwymiarowe modele miast</t>
  </si>
  <si>
    <t>Modelowanie przestrzeni</t>
  </si>
  <si>
    <t>Moduł z bloku specjalizacyjnego_2</t>
  </si>
  <si>
    <t xml:space="preserve">Zielona i niebieska infrastruktura </t>
  </si>
  <si>
    <t>Systemy terenów zieleni</t>
  </si>
  <si>
    <t>Moduł z bloku specjalizacyjnego_3</t>
  </si>
  <si>
    <t>Zrównoważona mobilność</t>
  </si>
  <si>
    <t>Ruralistyka</t>
  </si>
  <si>
    <t>Moduł z bloku specjalizacyjnego_4</t>
  </si>
  <si>
    <t>Gospodarka obiegu zamknietego</t>
  </si>
  <si>
    <t>Gospodarka odpadami</t>
  </si>
  <si>
    <t>Moduł z bloku specjalizacyjnego_5</t>
  </si>
  <si>
    <t>Gospodarka niskoemisyjna</t>
  </si>
  <si>
    <t>Ekologia miasta</t>
  </si>
  <si>
    <t>Moduł z bloku specjalizacyjnego_6</t>
  </si>
  <si>
    <t>Sztuka w gospodarowaniu przestrzenią miasta</t>
  </si>
  <si>
    <t>Sztuka w przestrzeni</t>
  </si>
  <si>
    <t>Moduł z bloku specjalizacyjnego_7</t>
  </si>
  <si>
    <t>Systemy zarządzania turystyką</t>
  </si>
  <si>
    <t>Gospodarka turystyczna</t>
  </si>
  <si>
    <t>Moduł z bloku specjalizacyjnego_8</t>
  </si>
  <si>
    <t>Miejskie obszary żywieniowe</t>
  </si>
  <si>
    <t>Gospodarka gruntami</t>
  </si>
  <si>
    <t>UWAGA: WYBRANY W PIĄTYM  SEMESTRZE DANY BLOK SPECJALIZACYJNY (SMARTCITY LUB PODSTAWOWY) JEST KONTYNUOWANY DO KOŃCA STUDIÓW</t>
  </si>
  <si>
    <t>Moduły z obszaru nauk humanistycznych i nauk społecznych:</t>
  </si>
  <si>
    <t xml:space="preserve"> </t>
  </si>
  <si>
    <t>Godz. ogółem</t>
  </si>
  <si>
    <t>Filozofia/Etyka przestrzeni</t>
  </si>
  <si>
    <t>Finanse publiczne i budżet obywatelski/Polityka ekologiczna</t>
  </si>
  <si>
    <t>Systemy podatkowe/Postępowanie administracyjne</t>
  </si>
  <si>
    <t>Społeczno-kulturowe uwarunkowania gospodarki przestrzennej</t>
  </si>
  <si>
    <t xml:space="preserve">Zarządzanie projektami/Metody analiz społeczno-gospodarczych </t>
  </si>
  <si>
    <t>Negocjacje i komunikacja społeczna/Partycypacja społeczna</t>
  </si>
  <si>
    <t>Ekonomika miast i regionów/Gospodarka regionalna i lokalna</t>
  </si>
  <si>
    <t>Razem</t>
  </si>
  <si>
    <r>
      <t xml:space="preserve">Kierunek Gospodarka Przestrzenna, studia </t>
    </r>
    <r>
      <rPr>
        <b/>
        <sz val="11"/>
        <rFont val="Times New Roman"/>
        <family val="1"/>
        <charset val="238"/>
      </rPr>
      <t>niestacjonarne</t>
    </r>
    <r>
      <rPr>
        <sz val="11"/>
        <rFont val="Times New Roman"/>
        <family val="1"/>
        <charset val="238"/>
      </rPr>
      <t xml:space="preserve"> pierwszego stopnia</t>
    </r>
  </si>
  <si>
    <t xml:space="preserve">Moduł kształcenia/Moduł </t>
  </si>
  <si>
    <t>Wykładów/zjazd</t>
  </si>
  <si>
    <t>Cwiczenia/zjazd</t>
  </si>
  <si>
    <t>SEMESTR I               8   zjazdów</t>
  </si>
  <si>
    <t>Technologia informacyjna</t>
  </si>
  <si>
    <t>Moduł  do wyboru I_1</t>
  </si>
  <si>
    <t>Język obcy  -1</t>
  </si>
  <si>
    <t>SEMESTR II              8 zjazdów</t>
  </si>
  <si>
    <t>Prawne uwarunkowania gosp. przestrzennej</t>
  </si>
  <si>
    <t>Moduł  do wyboru II_1</t>
  </si>
  <si>
    <t>Moduł  do wyboru II_2</t>
  </si>
  <si>
    <t>SEMESTR III             8 zjazdów</t>
  </si>
  <si>
    <t> </t>
  </si>
  <si>
    <t>Moduł  do wyboru III_1</t>
  </si>
  <si>
    <t>Moduł  do wyboru III_2</t>
  </si>
  <si>
    <t>SEMESTR IV              8 zjazdów</t>
  </si>
  <si>
    <t>Język obcy - 4</t>
  </si>
  <si>
    <t>Moduł  do wyboru IV_1</t>
  </si>
  <si>
    <t>Moduł  do wyboru IV_3</t>
  </si>
  <si>
    <t>SEMESTR V             8 zjazdów</t>
  </si>
  <si>
    <t xml:space="preserve">Smart sprawl </t>
  </si>
  <si>
    <t>Moduł  do wyboru z bloku V_1</t>
  </si>
  <si>
    <t>Moduł  do wyboru z bloku V_2</t>
  </si>
  <si>
    <t>SEMESTR VI             8 zjazdów</t>
  </si>
  <si>
    <t>Moduł  do wyboru VI_1</t>
  </si>
  <si>
    <t>Moduł  do wyboru III_3</t>
  </si>
  <si>
    <t>SEMESTR VII           8 zjazdów</t>
  </si>
  <si>
    <t>Moduł  do wyboru z bloku specjalizacyjnego 1</t>
  </si>
  <si>
    <t>Moduł  do wyboru z bloku specjalizacyjnego 2</t>
  </si>
  <si>
    <t>Moduł  do wyboru z bloku specjalizacyjnego 3</t>
  </si>
  <si>
    <t>Moduł  do wyboru VII_1</t>
  </si>
  <si>
    <t>SEMESTR VIII           8 zjazdów</t>
  </si>
  <si>
    <t xml:space="preserve">Gospodarka wodna </t>
  </si>
  <si>
    <t>Moduł  do wyboru z bloku specjalizacyjnego 4</t>
  </si>
  <si>
    <t>Moduł  do wyboru z bloku specjalizacyjnego 5</t>
  </si>
  <si>
    <t>Moduł  do wyboru z bloku specjalizacyjnego 6</t>
  </si>
  <si>
    <t>Moduł  do wyboru z bloku specjalizacyjnego 7</t>
  </si>
  <si>
    <t>Moduł  do wyboru z bloku specjalizacyjnego 8</t>
  </si>
  <si>
    <t>Moduł  do wyboru VII_2</t>
  </si>
  <si>
    <t>Ogółem godzin w semestrach 1-8</t>
  </si>
  <si>
    <t>Kierunek Gospodarka Przestrzenna, studia niestacjonarne pierwszego stopnia</t>
  </si>
  <si>
    <t>Moduł do wyboru</t>
  </si>
  <si>
    <t>Cwiczeń/zjazd</t>
  </si>
  <si>
    <t>Zarzadzanie projektami</t>
  </si>
  <si>
    <t>Semestr VIII</t>
  </si>
  <si>
    <t>Gospodarka obiegu zamkniętego</t>
  </si>
  <si>
    <t>UWAGA: WYBRANY W SIÓDMYM  SEMESTRZE DANY BLOK SPECJALIZACYJNY (SMARTCITY LUB PODSTAWOWY) JEST KONTYNUOWANY DO KOŃCA STUDIÓW</t>
  </si>
  <si>
    <t xml:space="preserve">Projekt inżynierski  </t>
  </si>
  <si>
    <t>Projekt inżynierski</t>
  </si>
  <si>
    <t>Etyka i kultura biznesu w gospodarce przestrzennej/Filozofia coachingu</t>
  </si>
  <si>
    <t>Kosultacje projektowe</t>
  </si>
  <si>
    <t>Konsultacje projektowe</t>
  </si>
  <si>
    <t>S</t>
  </si>
  <si>
    <t>Z</t>
  </si>
  <si>
    <t>Wykłady (forma S - stacjonarna/ Z - online)</t>
  </si>
  <si>
    <t xml:space="preserve">Plan studiów zatwierdzony Uchwałą nr 34/2024-2025 Senatu UP w Lublinie z dnia 28.02.2025 r.
Obowiązuje od naboru 2025-2026    zał. nr 4a </t>
  </si>
  <si>
    <t>Plan studiów zatwierdzony Uchwałą nr 34/2024-2025 Senatu UP w Lublinie z dnia 28.02.2025 r.
Obowiązuje od naboru 2025-2026    zał. nr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</si>
</sst>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Arial Narrow"/>
      <family val="2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0" fillId="0" borderId="3" xfId="0" applyFont="1" applyFill="1" applyBorder="1"/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21" fillId="0" borderId="3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5" xfId="0" quotePrefix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9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6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20" fillId="0" borderId="0" xfId="0" applyFont="1" applyFill="1" applyAlignment="1"/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/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/>
    <xf numFmtId="0" fontId="2" fillId="0" borderId="31" xfId="0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horizontal="center" vertical="center" textRotation="90" wrapText="1"/>
    </xf>
    <xf numFmtId="0" fontId="15" fillId="0" borderId="8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0" fillId="0" borderId="0" xfId="0" applyFill="1" applyAlignment="1"/>
    <xf numFmtId="0" fontId="2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8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2" fillId="0" borderId="2" xfId="0" applyFont="1" applyFill="1" applyBorder="1" applyAlignment="1"/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/>
    <xf numFmtId="0" fontId="21" fillId="0" borderId="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47" zoomScale="110" zoomScaleNormal="110" zoomScaleSheetLayoutView="100" workbookViewId="0">
      <pane ySplit="9945" topLeftCell="A39"/>
      <selection activeCell="M85" sqref="M85"/>
      <selection pane="bottomLeft" activeCell="A39" sqref="A39"/>
    </sheetView>
  </sheetViews>
  <sheetFormatPr defaultRowHeight="15" x14ac:dyDescent="0.25"/>
  <cols>
    <col min="1" max="1" width="41.5703125" style="11" customWidth="1"/>
    <col min="2" max="2" width="5.5703125" style="11" customWidth="1"/>
    <col min="3" max="3" width="5.85546875" style="11" customWidth="1"/>
    <col min="4" max="5" width="5" style="11" customWidth="1"/>
    <col min="6" max="6" width="6.42578125" style="11" customWidth="1"/>
    <col min="7" max="9" width="4" style="11" customWidth="1"/>
    <col min="10" max="10" width="6" style="11" customWidth="1"/>
    <col min="11" max="11" width="7.7109375" style="11" customWidth="1"/>
    <col min="12" max="16384" width="9.140625" style="11"/>
  </cols>
  <sheetData>
    <row r="1" spans="1:1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4"/>
      <c r="J1" s="94"/>
      <c r="K1" s="94"/>
    </row>
    <row r="2" spans="1:11" ht="18" customHeight="1" x14ac:dyDescent="0.25">
      <c r="A2" s="95" t="s">
        <v>1</v>
      </c>
      <c r="B2" s="96"/>
      <c r="C2" s="96"/>
      <c r="D2" s="96"/>
      <c r="E2" s="96"/>
      <c r="F2" s="96"/>
      <c r="G2" s="96"/>
      <c r="H2" s="96"/>
      <c r="I2" s="94"/>
      <c r="J2" s="94"/>
      <c r="K2" s="94"/>
    </row>
    <row r="3" spans="1:11" ht="46.5" customHeight="1" thickBot="1" x14ac:dyDescent="0.3">
      <c r="A3" s="95" t="s">
        <v>230</v>
      </c>
      <c r="B3" s="96"/>
      <c r="C3" s="96"/>
      <c r="D3" s="96"/>
      <c r="E3" s="96"/>
      <c r="F3" s="96"/>
      <c r="G3" s="96"/>
      <c r="H3" s="96"/>
      <c r="I3" s="94"/>
      <c r="J3" s="94"/>
      <c r="K3" s="94"/>
    </row>
    <row r="4" spans="1:11" ht="15" customHeight="1" x14ac:dyDescent="0.25">
      <c r="A4" s="100" t="s">
        <v>2</v>
      </c>
      <c r="B4" s="90" t="s">
        <v>3</v>
      </c>
      <c r="C4" s="90" t="s">
        <v>4</v>
      </c>
      <c r="D4" s="90" t="s">
        <v>5</v>
      </c>
      <c r="E4" s="102" t="s">
        <v>229</v>
      </c>
      <c r="F4" s="103"/>
      <c r="G4" s="90" t="s">
        <v>6</v>
      </c>
      <c r="H4" s="90" t="s">
        <v>7</v>
      </c>
      <c r="I4" s="90" t="s">
        <v>8</v>
      </c>
      <c r="J4" s="90" t="s">
        <v>9</v>
      </c>
      <c r="K4" s="97" t="s">
        <v>10</v>
      </c>
    </row>
    <row r="5" spans="1:11" ht="35.25" customHeight="1" x14ac:dyDescent="0.25">
      <c r="A5" s="101"/>
      <c r="B5" s="91"/>
      <c r="C5" s="99"/>
      <c r="D5" s="91"/>
      <c r="E5" s="104"/>
      <c r="F5" s="105"/>
      <c r="G5" s="91"/>
      <c r="H5" s="91"/>
      <c r="I5" s="91"/>
      <c r="J5" s="91"/>
      <c r="K5" s="98"/>
    </row>
    <row r="6" spans="1:11" ht="25.5" customHeight="1" x14ac:dyDescent="0.25">
      <c r="A6" s="101"/>
      <c r="B6" s="91"/>
      <c r="C6" s="99"/>
      <c r="D6" s="91"/>
      <c r="E6" s="10" t="s">
        <v>227</v>
      </c>
      <c r="F6" s="10" t="s">
        <v>228</v>
      </c>
      <c r="G6" s="91"/>
      <c r="H6" s="91"/>
      <c r="I6" s="91"/>
      <c r="J6" s="91"/>
      <c r="K6" s="98"/>
    </row>
    <row r="7" spans="1:11" ht="14.25" customHeight="1" x14ac:dyDescent="0.25">
      <c r="A7" s="87" t="s">
        <v>11</v>
      </c>
      <c r="B7" s="88"/>
      <c r="C7" s="88"/>
      <c r="D7" s="88"/>
      <c r="E7" s="88"/>
      <c r="F7" s="88"/>
      <c r="G7" s="88"/>
      <c r="H7" s="88"/>
      <c r="I7" s="88"/>
      <c r="J7" s="88"/>
      <c r="K7" s="89"/>
    </row>
    <row r="8" spans="1:11" x14ac:dyDescent="0.25">
      <c r="A8" s="12" t="s">
        <v>12</v>
      </c>
      <c r="B8" s="13">
        <v>2</v>
      </c>
      <c r="C8" s="13" t="s">
        <v>13</v>
      </c>
      <c r="D8" s="13">
        <v>30</v>
      </c>
      <c r="E8" s="13"/>
      <c r="F8" s="13"/>
      <c r="G8" s="13"/>
      <c r="H8" s="13">
        <v>30</v>
      </c>
      <c r="I8" s="13"/>
      <c r="J8" s="14">
        <f>(E8+F8)/15</f>
        <v>0</v>
      </c>
      <c r="K8" s="15">
        <f t="shared" ref="K8:K19" si="0">(G8+H8)/15</f>
        <v>2</v>
      </c>
    </row>
    <row r="9" spans="1:11" x14ac:dyDescent="0.25">
      <c r="A9" s="12" t="s">
        <v>14</v>
      </c>
      <c r="B9" s="13">
        <v>1</v>
      </c>
      <c r="C9" s="13" t="s">
        <v>13</v>
      </c>
      <c r="D9" s="13">
        <v>10</v>
      </c>
      <c r="E9" s="13"/>
      <c r="F9" s="13">
        <v>10</v>
      </c>
      <c r="G9" s="13"/>
      <c r="H9" s="13"/>
      <c r="I9" s="13"/>
      <c r="J9" s="14">
        <f t="shared" ref="J9:J19" si="1">(E9+F9)/15</f>
        <v>0.66666666666666663</v>
      </c>
      <c r="K9" s="15">
        <f t="shared" si="0"/>
        <v>0</v>
      </c>
    </row>
    <row r="10" spans="1:11" x14ac:dyDescent="0.25">
      <c r="A10" s="12" t="s">
        <v>15</v>
      </c>
      <c r="B10" s="13">
        <v>2</v>
      </c>
      <c r="C10" s="13" t="s">
        <v>13</v>
      </c>
      <c r="D10" s="13">
        <v>30</v>
      </c>
      <c r="E10" s="13">
        <v>15</v>
      </c>
      <c r="F10" s="9"/>
      <c r="G10" s="13">
        <v>5</v>
      </c>
      <c r="H10" s="13">
        <v>10</v>
      </c>
      <c r="I10" s="13"/>
      <c r="J10" s="14">
        <f t="shared" si="1"/>
        <v>1</v>
      </c>
      <c r="K10" s="15">
        <f t="shared" si="0"/>
        <v>1</v>
      </c>
    </row>
    <row r="11" spans="1:11" x14ac:dyDescent="0.25">
      <c r="A11" s="12" t="s">
        <v>16</v>
      </c>
      <c r="B11" s="13">
        <v>5</v>
      </c>
      <c r="C11" s="13" t="s">
        <v>17</v>
      </c>
      <c r="D11" s="13">
        <v>45</v>
      </c>
      <c r="E11" s="13">
        <v>15</v>
      </c>
      <c r="F11" s="9"/>
      <c r="G11" s="13">
        <v>30</v>
      </c>
      <c r="H11" s="13"/>
      <c r="I11" s="13"/>
      <c r="J11" s="14">
        <f t="shared" si="1"/>
        <v>1</v>
      </c>
      <c r="K11" s="15">
        <f t="shared" si="0"/>
        <v>2</v>
      </c>
    </row>
    <row r="12" spans="1:11" x14ac:dyDescent="0.25">
      <c r="A12" s="12" t="s">
        <v>18</v>
      </c>
      <c r="B12" s="13">
        <v>5</v>
      </c>
      <c r="C12" s="13" t="s">
        <v>17</v>
      </c>
      <c r="D12" s="13">
        <v>45</v>
      </c>
      <c r="E12" s="13">
        <v>15</v>
      </c>
      <c r="F12" s="9"/>
      <c r="G12" s="13">
        <v>5</v>
      </c>
      <c r="H12" s="13">
        <v>20</v>
      </c>
      <c r="I12" s="13">
        <v>5</v>
      </c>
      <c r="J12" s="14">
        <f t="shared" si="1"/>
        <v>1</v>
      </c>
      <c r="K12" s="15">
        <f t="shared" si="0"/>
        <v>1.6666666666666667</v>
      </c>
    </row>
    <row r="13" spans="1:11" x14ac:dyDescent="0.25">
      <c r="A13" s="12" t="s">
        <v>19</v>
      </c>
      <c r="B13" s="13">
        <v>3</v>
      </c>
      <c r="C13" s="13" t="s">
        <v>17</v>
      </c>
      <c r="D13" s="13">
        <v>30</v>
      </c>
      <c r="E13" s="13"/>
      <c r="F13" s="13">
        <v>15</v>
      </c>
      <c r="G13" s="13">
        <v>15</v>
      </c>
      <c r="H13" s="13"/>
      <c r="I13" s="13"/>
      <c r="J13" s="14">
        <f t="shared" si="1"/>
        <v>1</v>
      </c>
      <c r="K13" s="15">
        <f t="shared" si="0"/>
        <v>1</v>
      </c>
    </row>
    <row r="14" spans="1:11" x14ac:dyDescent="0.25">
      <c r="A14" s="12" t="s">
        <v>20</v>
      </c>
      <c r="B14" s="13">
        <v>3</v>
      </c>
      <c r="C14" s="13" t="s">
        <v>13</v>
      </c>
      <c r="D14" s="13">
        <v>30</v>
      </c>
      <c r="E14" s="13">
        <v>15</v>
      </c>
      <c r="F14" s="13">
        <v>15</v>
      </c>
      <c r="G14" s="13"/>
      <c r="H14" s="13"/>
      <c r="I14" s="13"/>
      <c r="J14" s="14">
        <f t="shared" si="1"/>
        <v>2</v>
      </c>
      <c r="K14" s="15">
        <f t="shared" si="0"/>
        <v>0</v>
      </c>
    </row>
    <row r="15" spans="1:11" x14ac:dyDescent="0.25">
      <c r="A15" s="12" t="s">
        <v>21</v>
      </c>
      <c r="B15" s="13">
        <v>3</v>
      </c>
      <c r="C15" s="13" t="s">
        <v>17</v>
      </c>
      <c r="D15" s="13">
        <v>30</v>
      </c>
      <c r="E15" s="13"/>
      <c r="F15" s="13">
        <v>15</v>
      </c>
      <c r="G15" s="13">
        <v>15</v>
      </c>
      <c r="H15" s="13"/>
      <c r="I15" s="13"/>
      <c r="J15" s="14">
        <f t="shared" si="1"/>
        <v>1</v>
      </c>
      <c r="K15" s="15">
        <f t="shared" si="0"/>
        <v>1</v>
      </c>
    </row>
    <row r="16" spans="1:11" x14ac:dyDescent="0.25">
      <c r="A16" s="12" t="s">
        <v>22</v>
      </c>
      <c r="B16" s="13">
        <v>1</v>
      </c>
      <c r="C16" s="13" t="s">
        <v>13</v>
      </c>
      <c r="D16" s="13">
        <v>15</v>
      </c>
      <c r="E16" s="13"/>
      <c r="F16" s="13">
        <v>15</v>
      </c>
      <c r="G16" s="13"/>
      <c r="H16" s="13"/>
      <c r="I16" s="13"/>
      <c r="J16" s="14">
        <f t="shared" si="1"/>
        <v>1</v>
      </c>
      <c r="K16" s="15">
        <f t="shared" si="0"/>
        <v>0</v>
      </c>
    </row>
    <row r="17" spans="1:11" ht="15.75" customHeight="1" x14ac:dyDescent="0.25">
      <c r="A17" s="12" t="s">
        <v>23</v>
      </c>
      <c r="B17" s="13">
        <v>2</v>
      </c>
      <c r="C17" s="13" t="s">
        <v>13</v>
      </c>
      <c r="D17" s="13">
        <v>30</v>
      </c>
      <c r="E17" s="13">
        <v>30</v>
      </c>
      <c r="F17" s="9"/>
      <c r="G17" s="13"/>
      <c r="H17" s="13"/>
      <c r="I17" s="13"/>
      <c r="J17" s="14">
        <f t="shared" si="1"/>
        <v>2</v>
      </c>
      <c r="K17" s="15">
        <f t="shared" si="0"/>
        <v>0</v>
      </c>
    </row>
    <row r="18" spans="1:11" ht="15.75" customHeight="1" x14ac:dyDescent="0.25">
      <c r="A18" s="12" t="s">
        <v>24</v>
      </c>
      <c r="B18" s="13">
        <v>0</v>
      </c>
      <c r="C18" s="13" t="s">
        <v>13</v>
      </c>
      <c r="D18" s="13">
        <v>30</v>
      </c>
      <c r="E18" s="13"/>
      <c r="F18" s="13"/>
      <c r="G18" s="13">
        <v>30</v>
      </c>
      <c r="H18" s="13"/>
      <c r="I18" s="13"/>
      <c r="J18" s="14">
        <f t="shared" si="1"/>
        <v>0</v>
      </c>
      <c r="K18" s="15">
        <f t="shared" si="0"/>
        <v>2</v>
      </c>
    </row>
    <row r="19" spans="1:11" ht="15.75" customHeight="1" x14ac:dyDescent="0.25">
      <c r="A19" s="12" t="s">
        <v>25</v>
      </c>
      <c r="B19" s="13">
        <v>3</v>
      </c>
      <c r="C19" s="13" t="s">
        <v>13</v>
      </c>
      <c r="D19" s="13">
        <v>30</v>
      </c>
      <c r="E19" s="13"/>
      <c r="F19" s="13">
        <v>30</v>
      </c>
      <c r="G19" s="16"/>
      <c r="H19" s="16"/>
      <c r="I19" s="16"/>
      <c r="J19" s="14">
        <f t="shared" si="1"/>
        <v>2</v>
      </c>
      <c r="K19" s="15">
        <f t="shared" si="0"/>
        <v>0</v>
      </c>
    </row>
    <row r="20" spans="1:11" ht="15" customHeight="1" x14ac:dyDescent="0.25">
      <c r="A20" s="17" t="s">
        <v>26</v>
      </c>
      <c r="B20" s="16">
        <f>SUM(B8:B19)</f>
        <v>30</v>
      </c>
      <c r="C20" s="16"/>
      <c r="D20" s="16">
        <f t="shared" ref="D20:K20" si="2">SUM(D8:D19)</f>
        <v>355</v>
      </c>
      <c r="E20" s="16">
        <f>SUM(E8:E19)</f>
        <v>90</v>
      </c>
      <c r="F20" s="16">
        <f t="shared" si="2"/>
        <v>100</v>
      </c>
      <c r="G20" s="16">
        <f t="shared" si="2"/>
        <v>100</v>
      </c>
      <c r="H20" s="16">
        <f t="shared" si="2"/>
        <v>60</v>
      </c>
      <c r="I20" s="16">
        <f t="shared" si="2"/>
        <v>5</v>
      </c>
      <c r="J20" s="16">
        <f t="shared" si="2"/>
        <v>12.666666666666666</v>
      </c>
      <c r="K20" s="16">
        <f t="shared" si="2"/>
        <v>10.666666666666668</v>
      </c>
    </row>
    <row r="21" spans="1:11" x14ac:dyDescent="0.25">
      <c r="A21" s="84" t="s">
        <v>27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</row>
    <row r="22" spans="1:11" x14ac:dyDescent="0.25">
      <c r="A22" s="12" t="s">
        <v>28</v>
      </c>
      <c r="B22" s="13">
        <v>4</v>
      </c>
      <c r="C22" s="13" t="s">
        <v>17</v>
      </c>
      <c r="D22" s="13">
        <v>45</v>
      </c>
      <c r="E22" s="13">
        <v>15</v>
      </c>
      <c r="F22" s="9"/>
      <c r="G22" s="13">
        <v>30</v>
      </c>
      <c r="H22" s="13"/>
      <c r="I22" s="13"/>
      <c r="J22" s="14">
        <f t="shared" ref="J22:J32" si="3">(E22+F22)/15</f>
        <v>1</v>
      </c>
      <c r="K22" s="15">
        <f>(G22+H22)/15</f>
        <v>2</v>
      </c>
    </row>
    <row r="23" spans="1:11" x14ac:dyDescent="0.25">
      <c r="A23" s="12" t="s">
        <v>29</v>
      </c>
      <c r="B23" s="13">
        <v>2</v>
      </c>
      <c r="C23" s="13" t="s">
        <v>13</v>
      </c>
      <c r="D23" s="13">
        <v>30</v>
      </c>
      <c r="E23" s="13">
        <v>15</v>
      </c>
      <c r="F23" s="9"/>
      <c r="G23" s="13">
        <v>15</v>
      </c>
      <c r="H23" s="13"/>
      <c r="I23" s="13"/>
      <c r="J23" s="14">
        <f t="shared" si="3"/>
        <v>1</v>
      </c>
      <c r="K23" s="15">
        <f>(G23+H23)/15</f>
        <v>1</v>
      </c>
    </row>
    <row r="24" spans="1:11" x14ac:dyDescent="0.25">
      <c r="A24" s="12" t="s">
        <v>30</v>
      </c>
      <c r="B24" s="13">
        <v>5</v>
      </c>
      <c r="C24" s="13" t="s">
        <v>17</v>
      </c>
      <c r="D24" s="13">
        <v>65</v>
      </c>
      <c r="E24" s="13"/>
      <c r="F24" s="13">
        <v>30</v>
      </c>
      <c r="G24" s="13">
        <v>10</v>
      </c>
      <c r="H24" s="13">
        <v>20</v>
      </c>
      <c r="I24" s="13">
        <v>5</v>
      </c>
      <c r="J24" s="14">
        <f t="shared" si="3"/>
        <v>2</v>
      </c>
      <c r="K24" s="15">
        <f>(G24+H24)/15</f>
        <v>2</v>
      </c>
    </row>
    <row r="25" spans="1:11" ht="25.5" x14ac:dyDescent="0.25">
      <c r="A25" s="12" t="s">
        <v>31</v>
      </c>
      <c r="B25" s="13">
        <v>3</v>
      </c>
      <c r="C25" s="13" t="s">
        <v>17</v>
      </c>
      <c r="D25" s="13">
        <v>30</v>
      </c>
      <c r="E25" s="13">
        <v>15</v>
      </c>
      <c r="F25" s="9"/>
      <c r="G25" s="13">
        <v>15</v>
      </c>
      <c r="H25" s="13"/>
      <c r="I25" s="13"/>
      <c r="J25" s="14">
        <f t="shared" si="3"/>
        <v>1</v>
      </c>
      <c r="K25" s="15">
        <v>1</v>
      </c>
    </row>
    <row r="26" spans="1:11" x14ac:dyDescent="0.25">
      <c r="A26" s="12" t="s">
        <v>32</v>
      </c>
      <c r="B26" s="13">
        <v>1</v>
      </c>
      <c r="C26" s="13" t="s">
        <v>13</v>
      </c>
      <c r="D26" s="13">
        <v>15</v>
      </c>
      <c r="E26" s="13"/>
      <c r="F26" s="13">
        <v>15</v>
      </c>
      <c r="G26" s="13"/>
      <c r="H26" s="13"/>
      <c r="I26" s="13"/>
      <c r="J26" s="14">
        <f t="shared" si="3"/>
        <v>1</v>
      </c>
      <c r="K26" s="15">
        <v>0</v>
      </c>
    </row>
    <row r="27" spans="1:11" x14ac:dyDescent="0.25">
      <c r="A27" s="12" t="s">
        <v>33</v>
      </c>
      <c r="B27" s="13">
        <v>3</v>
      </c>
      <c r="C27" s="13" t="s">
        <v>13</v>
      </c>
      <c r="D27" s="13">
        <v>30</v>
      </c>
      <c r="E27" s="13"/>
      <c r="F27" s="13">
        <v>15</v>
      </c>
      <c r="G27" s="13">
        <v>15</v>
      </c>
      <c r="H27" s="13"/>
      <c r="I27" s="13"/>
      <c r="J27" s="14">
        <f t="shared" si="3"/>
        <v>1</v>
      </c>
      <c r="K27" s="15">
        <v>1</v>
      </c>
    </row>
    <row r="28" spans="1:11" ht="14.25" customHeight="1" x14ac:dyDescent="0.25">
      <c r="A28" s="12" t="s">
        <v>34</v>
      </c>
      <c r="B28" s="13">
        <v>3</v>
      </c>
      <c r="C28" s="13" t="s">
        <v>17</v>
      </c>
      <c r="D28" s="13">
        <v>30</v>
      </c>
      <c r="E28" s="13"/>
      <c r="F28" s="13">
        <v>15</v>
      </c>
      <c r="G28" s="13">
        <v>15</v>
      </c>
      <c r="H28" s="13"/>
      <c r="I28" s="13"/>
      <c r="J28" s="14">
        <f t="shared" si="3"/>
        <v>1</v>
      </c>
      <c r="K28" s="15">
        <f>(G28+H28)/15</f>
        <v>1</v>
      </c>
    </row>
    <row r="29" spans="1:11" x14ac:dyDescent="0.25">
      <c r="A29" s="12" t="s">
        <v>35</v>
      </c>
      <c r="B29" s="13">
        <v>2</v>
      </c>
      <c r="C29" s="13" t="s">
        <v>13</v>
      </c>
      <c r="D29" s="13">
        <v>30</v>
      </c>
      <c r="E29" s="13"/>
      <c r="F29" s="13"/>
      <c r="G29" s="13"/>
      <c r="H29" s="13">
        <v>30</v>
      </c>
      <c r="I29" s="13"/>
      <c r="J29" s="14">
        <f t="shared" si="3"/>
        <v>0</v>
      </c>
      <c r="K29" s="15">
        <f t="shared" ref="K29:K32" si="4">(G29+H29)/15</f>
        <v>2</v>
      </c>
    </row>
    <row r="30" spans="1:11" x14ac:dyDescent="0.25">
      <c r="A30" s="12" t="s">
        <v>36</v>
      </c>
      <c r="B30" s="13">
        <v>0</v>
      </c>
      <c r="C30" s="13" t="s">
        <v>13</v>
      </c>
      <c r="D30" s="13">
        <v>30</v>
      </c>
      <c r="E30" s="13"/>
      <c r="F30" s="13"/>
      <c r="G30" s="13">
        <v>30</v>
      </c>
      <c r="H30" s="13"/>
      <c r="I30" s="13"/>
      <c r="J30" s="14">
        <f t="shared" si="3"/>
        <v>0</v>
      </c>
      <c r="K30" s="15">
        <f t="shared" si="4"/>
        <v>2</v>
      </c>
    </row>
    <row r="31" spans="1:11" ht="15" customHeight="1" x14ac:dyDescent="0.25">
      <c r="A31" s="12" t="s">
        <v>37</v>
      </c>
      <c r="B31" s="13">
        <v>2</v>
      </c>
      <c r="C31" s="13" t="s">
        <v>13</v>
      </c>
      <c r="D31" s="13">
        <v>30</v>
      </c>
      <c r="E31" s="13">
        <v>15</v>
      </c>
      <c r="F31" s="9"/>
      <c r="G31" s="13">
        <v>15</v>
      </c>
      <c r="H31" s="13"/>
      <c r="I31" s="13"/>
      <c r="J31" s="14">
        <f t="shared" si="3"/>
        <v>1</v>
      </c>
      <c r="K31" s="15">
        <f t="shared" si="4"/>
        <v>1</v>
      </c>
    </row>
    <row r="32" spans="1:11" x14ac:dyDescent="0.25">
      <c r="A32" s="12" t="s">
        <v>38</v>
      </c>
      <c r="B32" s="13">
        <v>5</v>
      </c>
      <c r="C32" s="13" t="s">
        <v>13</v>
      </c>
      <c r="D32" s="13">
        <v>45</v>
      </c>
      <c r="E32" s="13"/>
      <c r="F32" s="13"/>
      <c r="G32" s="13">
        <v>0</v>
      </c>
      <c r="H32" s="13">
        <v>45</v>
      </c>
      <c r="I32" s="13"/>
      <c r="J32" s="14">
        <f t="shared" si="3"/>
        <v>0</v>
      </c>
      <c r="K32" s="15">
        <f t="shared" si="4"/>
        <v>3</v>
      </c>
    </row>
    <row r="33" spans="1:11" ht="21" customHeight="1" x14ac:dyDescent="0.25">
      <c r="A33" s="17" t="s">
        <v>26</v>
      </c>
      <c r="B33" s="16">
        <f>SUM(B22:B32)</f>
        <v>30</v>
      </c>
      <c r="C33" s="16"/>
      <c r="D33" s="16">
        <f t="shared" ref="D33:K33" si="5">SUM(D22:D32)</f>
        <v>380</v>
      </c>
      <c r="E33" s="16">
        <f>SUM(E22:E32)</f>
        <v>60</v>
      </c>
      <c r="F33" s="16">
        <f t="shared" si="5"/>
        <v>75</v>
      </c>
      <c r="G33" s="16">
        <f t="shared" si="5"/>
        <v>145</v>
      </c>
      <c r="H33" s="16">
        <f t="shared" si="5"/>
        <v>95</v>
      </c>
      <c r="I33" s="16">
        <f t="shared" si="5"/>
        <v>5</v>
      </c>
      <c r="J33" s="16">
        <f t="shared" si="5"/>
        <v>9</v>
      </c>
      <c r="K33" s="16">
        <f t="shared" si="5"/>
        <v>16</v>
      </c>
    </row>
    <row r="34" spans="1:11" x14ac:dyDescent="0.25">
      <c r="A34" s="84" t="s">
        <v>39</v>
      </c>
      <c r="B34" s="85"/>
      <c r="C34" s="85"/>
      <c r="D34" s="85"/>
      <c r="E34" s="85"/>
      <c r="F34" s="85"/>
      <c r="G34" s="85"/>
      <c r="H34" s="85"/>
      <c r="I34" s="85"/>
      <c r="J34" s="85"/>
      <c r="K34" s="86"/>
    </row>
    <row r="35" spans="1:11" x14ac:dyDescent="0.25">
      <c r="A35" s="12" t="s">
        <v>40</v>
      </c>
      <c r="B35" s="13">
        <v>2</v>
      </c>
      <c r="C35" s="13" t="s">
        <v>13</v>
      </c>
      <c r="D35" s="13">
        <v>30</v>
      </c>
      <c r="E35" s="13">
        <v>15</v>
      </c>
      <c r="F35" s="18"/>
      <c r="G35" s="13">
        <v>15</v>
      </c>
      <c r="H35" s="13"/>
      <c r="I35" s="13"/>
      <c r="J35" s="14">
        <f t="shared" ref="J35:J43" si="6">(E35+F35)/15</f>
        <v>1</v>
      </c>
      <c r="K35" s="15">
        <f>(G35+H35)/15</f>
        <v>1</v>
      </c>
    </row>
    <row r="36" spans="1:11" x14ac:dyDescent="0.25">
      <c r="A36" s="12" t="s">
        <v>41</v>
      </c>
      <c r="B36" s="13">
        <v>3</v>
      </c>
      <c r="C36" s="13" t="s">
        <v>17</v>
      </c>
      <c r="D36" s="13">
        <v>36</v>
      </c>
      <c r="E36" s="13">
        <v>15</v>
      </c>
      <c r="F36" s="18"/>
      <c r="G36" s="13">
        <v>5</v>
      </c>
      <c r="H36" s="13">
        <v>10</v>
      </c>
      <c r="I36" s="13">
        <v>6</v>
      </c>
      <c r="J36" s="14">
        <f t="shared" si="6"/>
        <v>1</v>
      </c>
      <c r="K36" s="15">
        <f t="shared" ref="K36:K42" si="7">(G36+H36)/15</f>
        <v>1</v>
      </c>
    </row>
    <row r="37" spans="1:11" ht="25.5" x14ac:dyDescent="0.25">
      <c r="A37" s="12" t="s">
        <v>42</v>
      </c>
      <c r="B37" s="13">
        <v>4</v>
      </c>
      <c r="C37" s="13" t="s">
        <v>17</v>
      </c>
      <c r="D37" s="13">
        <v>45</v>
      </c>
      <c r="E37" s="13">
        <v>15</v>
      </c>
      <c r="F37" s="18"/>
      <c r="G37" s="13">
        <v>30</v>
      </c>
      <c r="H37" s="13"/>
      <c r="I37" s="13"/>
      <c r="J37" s="14">
        <f t="shared" si="6"/>
        <v>1</v>
      </c>
      <c r="K37" s="15">
        <f t="shared" si="7"/>
        <v>2</v>
      </c>
    </row>
    <row r="38" spans="1:11" ht="20.25" customHeight="1" x14ac:dyDescent="0.25">
      <c r="A38" s="12" t="s">
        <v>43</v>
      </c>
      <c r="B38" s="13">
        <v>6</v>
      </c>
      <c r="C38" s="13" t="s">
        <v>13</v>
      </c>
      <c r="D38" s="13">
        <v>60</v>
      </c>
      <c r="E38" s="13"/>
      <c r="F38" s="13">
        <v>30</v>
      </c>
      <c r="G38" s="13">
        <v>30</v>
      </c>
      <c r="H38" s="13"/>
      <c r="I38" s="13"/>
      <c r="J38" s="14">
        <f t="shared" si="6"/>
        <v>2</v>
      </c>
      <c r="K38" s="15">
        <f t="shared" si="7"/>
        <v>2</v>
      </c>
    </row>
    <row r="39" spans="1:11" x14ac:dyDescent="0.25">
      <c r="A39" s="12" t="s">
        <v>44</v>
      </c>
      <c r="B39" s="13">
        <v>6</v>
      </c>
      <c r="C39" s="13" t="s">
        <v>13</v>
      </c>
      <c r="D39" s="13">
        <v>60</v>
      </c>
      <c r="E39" s="13">
        <v>15</v>
      </c>
      <c r="F39" s="13"/>
      <c r="G39" s="13">
        <v>15</v>
      </c>
      <c r="H39" s="13">
        <v>30</v>
      </c>
      <c r="I39" s="13"/>
      <c r="J39" s="14">
        <f t="shared" si="6"/>
        <v>1</v>
      </c>
      <c r="K39" s="15">
        <f t="shared" si="7"/>
        <v>3</v>
      </c>
    </row>
    <row r="40" spans="1:11" ht="15" customHeight="1" x14ac:dyDescent="0.25">
      <c r="A40" s="12" t="s">
        <v>45</v>
      </c>
      <c r="B40" s="13">
        <v>2</v>
      </c>
      <c r="C40" s="13" t="s">
        <v>13</v>
      </c>
      <c r="D40" s="13">
        <v>30</v>
      </c>
      <c r="E40" s="13"/>
      <c r="F40" s="13"/>
      <c r="G40" s="13"/>
      <c r="H40" s="13">
        <v>30</v>
      </c>
      <c r="I40" s="13"/>
      <c r="J40" s="14">
        <f t="shared" si="6"/>
        <v>0</v>
      </c>
      <c r="K40" s="15">
        <f t="shared" si="7"/>
        <v>2</v>
      </c>
    </row>
    <row r="41" spans="1:11" x14ac:dyDescent="0.25">
      <c r="A41" s="19" t="s">
        <v>46</v>
      </c>
      <c r="B41" s="13">
        <v>4</v>
      </c>
      <c r="C41" s="13" t="s">
        <v>13</v>
      </c>
      <c r="D41" s="13">
        <v>45</v>
      </c>
      <c r="E41" s="13"/>
      <c r="F41" s="13"/>
      <c r="G41" s="13">
        <v>15</v>
      </c>
      <c r="H41" s="13">
        <v>30</v>
      </c>
      <c r="I41" s="13"/>
      <c r="J41" s="14">
        <f t="shared" si="6"/>
        <v>0</v>
      </c>
      <c r="K41" s="15">
        <f t="shared" si="7"/>
        <v>3</v>
      </c>
    </row>
    <row r="42" spans="1:11" ht="20.25" customHeight="1" x14ac:dyDescent="0.25">
      <c r="A42" s="12" t="s">
        <v>47</v>
      </c>
      <c r="B42" s="13">
        <v>2</v>
      </c>
      <c r="C42" s="13" t="s">
        <v>13</v>
      </c>
      <c r="D42" s="13">
        <v>30</v>
      </c>
      <c r="E42" s="13"/>
      <c r="F42" s="13">
        <v>30</v>
      </c>
      <c r="G42" s="13"/>
      <c r="H42" s="13"/>
      <c r="I42" s="13"/>
      <c r="J42" s="14">
        <f t="shared" si="6"/>
        <v>2</v>
      </c>
      <c r="K42" s="15">
        <f t="shared" si="7"/>
        <v>0</v>
      </c>
    </row>
    <row r="43" spans="1:11" ht="18.75" customHeight="1" x14ac:dyDescent="0.25">
      <c r="A43" s="12" t="s">
        <v>48</v>
      </c>
      <c r="B43" s="13">
        <v>1</v>
      </c>
      <c r="C43" s="20" t="s">
        <v>13</v>
      </c>
      <c r="D43" s="13">
        <v>15</v>
      </c>
      <c r="E43" s="13"/>
      <c r="F43" s="20">
        <v>15</v>
      </c>
      <c r="G43" s="13"/>
      <c r="H43" s="20"/>
      <c r="I43" s="20"/>
      <c r="J43" s="14">
        <f t="shared" si="6"/>
        <v>1</v>
      </c>
      <c r="K43" s="15">
        <f t="shared" ref="K43" si="8">(G43+H43)/15</f>
        <v>0</v>
      </c>
    </row>
    <row r="44" spans="1:11" x14ac:dyDescent="0.25">
      <c r="A44" s="17" t="s">
        <v>26</v>
      </c>
      <c r="B44" s="16">
        <f>SUM(B35:B43)</f>
        <v>30</v>
      </c>
      <c r="C44" s="16"/>
      <c r="D44" s="16">
        <f t="shared" ref="D44:K44" si="9">SUM(D35:D43)</f>
        <v>351</v>
      </c>
      <c r="E44" s="16">
        <f>SUM(E35:E43)</f>
        <v>60</v>
      </c>
      <c r="F44" s="16">
        <f t="shared" si="9"/>
        <v>75</v>
      </c>
      <c r="G44" s="16">
        <f t="shared" si="9"/>
        <v>110</v>
      </c>
      <c r="H44" s="16">
        <f t="shared" si="9"/>
        <v>100</v>
      </c>
      <c r="I44" s="16">
        <f t="shared" si="9"/>
        <v>6</v>
      </c>
      <c r="J44" s="16">
        <f t="shared" si="9"/>
        <v>9</v>
      </c>
      <c r="K44" s="16">
        <f t="shared" si="9"/>
        <v>14</v>
      </c>
    </row>
    <row r="45" spans="1:11" x14ac:dyDescent="0.25">
      <c r="A45" s="84" t="s">
        <v>49</v>
      </c>
      <c r="B45" s="85"/>
      <c r="C45" s="85"/>
      <c r="D45" s="85"/>
      <c r="E45" s="85"/>
      <c r="F45" s="85"/>
      <c r="G45" s="85"/>
      <c r="H45" s="85"/>
      <c r="I45" s="85"/>
      <c r="J45" s="85"/>
      <c r="K45" s="86"/>
    </row>
    <row r="46" spans="1:11" x14ac:dyDescent="0.25">
      <c r="A46" s="12" t="s">
        <v>50</v>
      </c>
      <c r="B46" s="13">
        <v>2</v>
      </c>
      <c r="C46" s="13" t="s">
        <v>13</v>
      </c>
      <c r="D46" s="13">
        <v>30</v>
      </c>
      <c r="E46" s="13"/>
      <c r="F46" s="13">
        <v>15</v>
      </c>
      <c r="G46" s="13">
        <v>5</v>
      </c>
      <c r="H46" s="13">
        <v>10</v>
      </c>
      <c r="I46" s="13"/>
      <c r="J46" s="14">
        <f t="shared" ref="J46:J54" si="10">(E46+F46)/15</f>
        <v>1</v>
      </c>
      <c r="K46" s="15">
        <f>(G46+H46)/15</f>
        <v>1</v>
      </c>
    </row>
    <row r="47" spans="1:11" x14ac:dyDescent="0.25">
      <c r="A47" s="12" t="s">
        <v>51</v>
      </c>
      <c r="B47" s="13">
        <v>7</v>
      </c>
      <c r="C47" s="13" t="s">
        <v>17</v>
      </c>
      <c r="D47" s="13">
        <v>70</v>
      </c>
      <c r="E47" s="13">
        <v>30</v>
      </c>
      <c r="F47" s="13"/>
      <c r="G47" s="13">
        <v>10</v>
      </c>
      <c r="H47" s="13">
        <v>30</v>
      </c>
      <c r="I47" s="13"/>
      <c r="J47" s="14">
        <f t="shared" si="10"/>
        <v>2</v>
      </c>
      <c r="K47" s="15">
        <f>(G47+H47)/15</f>
        <v>2.6666666666666665</v>
      </c>
    </row>
    <row r="48" spans="1:11" x14ac:dyDescent="0.25">
      <c r="A48" s="12" t="s">
        <v>52</v>
      </c>
      <c r="B48" s="13">
        <v>4</v>
      </c>
      <c r="C48" s="13" t="s">
        <v>17</v>
      </c>
      <c r="D48" s="13">
        <v>45</v>
      </c>
      <c r="E48" s="13"/>
      <c r="F48" s="13">
        <v>15</v>
      </c>
      <c r="G48" s="13">
        <v>10</v>
      </c>
      <c r="H48" s="13">
        <v>15</v>
      </c>
      <c r="I48" s="13">
        <v>5</v>
      </c>
      <c r="J48" s="14">
        <f t="shared" si="10"/>
        <v>1</v>
      </c>
      <c r="K48" s="15">
        <f t="shared" ref="K48:K53" si="11">(G48+H48)/15</f>
        <v>1.6666666666666667</v>
      </c>
    </row>
    <row r="49" spans="1:11" x14ac:dyDescent="0.25">
      <c r="A49" s="12" t="s">
        <v>53</v>
      </c>
      <c r="B49" s="13">
        <v>3</v>
      </c>
      <c r="C49" s="13" t="s">
        <v>13</v>
      </c>
      <c r="D49" s="13">
        <v>44</v>
      </c>
      <c r="E49" s="13"/>
      <c r="F49" s="13">
        <v>15</v>
      </c>
      <c r="G49" s="13">
        <v>10</v>
      </c>
      <c r="H49" s="13">
        <v>15</v>
      </c>
      <c r="I49" s="13">
        <v>4</v>
      </c>
      <c r="J49" s="14">
        <f t="shared" si="10"/>
        <v>1</v>
      </c>
      <c r="K49" s="15">
        <v>2</v>
      </c>
    </row>
    <row r="50" spans="1:11" x14ac:dyDescent="0.25">
      <c r="A50" s="12" t="s">
        <v>54</v>
      </c>
      <c r="B50" s="13">
        <v>2</v>
      </c>
      <c r="C50" s="13" t="s">
        <v>13</v>
      </c>
      <c r="D50" s="13">
        <v>30</v>
      </c>
      <c r="E50" s="13">
        <v>15</v>
      </c>
      <c r="F50" s="9"/>
      <c r="G50" s="13">
        <v>5</v>
      </c>
      <c r="H50" s="13">
        <v>10</v>
      </c>
      <c r="I50" s="13"/>
      <c r="J50" s="14">
        <f t="shared" si="10"/>
        <v>1</v>
      </c>
      <c r="K50" s="15">
        <f>(G50+H50)/15</f>
        <v>1</v>
      </c>
    </row>
    <row r="51" spans="1:11" x14ac:dyDescent="0.25">
      <c r="A51" s="12" t="s">
        <v>55</v>
      </c>
      <c r="B51" s="13">
        <v>4</v>
      </c>
      <c r="C51" s="13" t="s">
        <v>17</v>
      </c>
      <c r="D51" s="13">
        <v>45</v>
      </c>
      <c r="E51" s="13"/>
      <c r="F51" s="13"/>
      <c r="G51" s="13"/>
      <c r="H51" s="13">
        <v>45</v>
      </c>
      <c r="I51" s="13"/>
      <c r="J51" s="14">
        <f t="shared" si="10"/>
        <v>0</v>
      </c>
      <c r="K51" s="15">
        <f t="shared" si="11"/>
        <v>3</v>
      </c>
    </row>
    <row r="52" spans="1:11" x14ac:dyDescent="0.25">
      <c r="A52" s="12" t="s">
        <v>56</v>
      </c>
      <c r="B52" s="13">
        <v>2</v>
      </c>
      <c r="C52" s="13" t="s">
        <v>13</v>
      </c>
      <c r="D52" s="13">
        <v>30</v>
      </c>
      <c r="E52" s="13"/>
      <c r="F52" s="13">
        <v>30</v>
      </c>
      <c r="G52" s="13"/>
      <c r="H52" s="13"/>
      <c r="I52" s="13"/>
      <c r="J52" s="14">
        <f t="shared" si="10"/>
        <v>2</v>
      </c>
      <c r="K52" s="15">
        <f>(G52+H52)/15</f>
        <v>0</v>
      </c>
    </row>
    <row r="53" spans="1:11" x14ac:dyDescent="0.25">
      <c r="A53" s="12" t="s">
        <v>57</v>
      </c>
      <c r="B53" s="13">
        <v>2</v>
      </c>
      <c r="C53" s="13" t="s">
        <v>13</v>
      </c>
      <c r="D53" s="13">
        <v>30</v>
      </c>
      <c r="E53" s="13">
        <v>30</v>
      </c>
      <c r="F53" s="13"/>
      <c r="G53" s="13"/>
      <c r="H53" s="13"/>
      <c r="I53" s="13"/>
      <c r="J53" s="14">
        <f t="shared" si="10"/>
        <v>2</v>
      </c>
      <c r="K53" s="15">
        <f t="shared" si="11"/>
        <v>0</v>
      </c>
    </row>
    <row r="54" spans="1:11" x14ac:dyDescent="0.25">
      <c r="A54" s="12" t="s">
        <v>58</v>
      </c>
      <c r="B54" s="13">
        <v>4</v>
      </c>
      <c r="C54" s="13" t="s">
        <v>17</v>
      </c>
      <c r="D54" s="13">
        <v>45</v>
      </c>
      <c r="E54" s="13"/>
      <c r="F54" s="13">
        <v>15</v>
      </c>
      <c r="G54" s="13">
        <v>10</v>
      </c>
      <c r="H54" s="13">
        <v>15</v>
      </c>
      <c r="I54" s="13">
        <v>5</v>
      </c>
      <c r="J54" s="14">
        <f t="shared" si="10"/>
        <v>1</v>
      </c>
      <c r="K54" s="15">
        <v>2</v>
      </c>
    </row>
    <row r="55" spans="1:11" x14ac:dyDescent="0.25">
      <c r="A55" s="17" t="s">
        <v>26</v>
      </c>
      <c r="B55" s="16">
        <f>SUM(B46:B54)</f>
        <v>30</v>
      </c>
      <c r="C55" s="16"/>
      <c r="D55" s="16">
        <f t="shared" ref="D55:K55" si="12">SUM(D46:D54)</f>
        <v>369</v>
      </c>
      <c r="E55" s="16">
        <f>SUM(E46:E54)</f>
        <v>75</v>
      </c>
      <c r="F55" s="16">
        <f t="shared" si="12"/>
        <v>90</v>
      </c>
      <c r="G55" s="16">
        <f t="shared" si="12"/>
        <v>50</v>
      </c>
      <c r="H55" s="16">
        <f t="shared" si="12"/>
        <v>140</v>
      </c>
      <c r="I55" s="16">
        <f t="shared" si="12"/>
        <v>14</v>
      </c>
      <c r="J55" s="16">
        <f t="shared" si="12"/>
        <v>11</v>
      </c>
      <c r="K55" s="16">
        <f t="shared" si="12"/>
        <v>13.333333333333332</v>
      </c>
    </row>
    <row r="56" spans="1:11" x14ac:dyDescent="0.25">
      <c r="A56" s="84" t="s">
        <v>59</v>
      </c>
      <c r="B56" s="85"/>
      <c r="C56" s="85"/>
      <c r="D56" s="85"/>
      <c r="E56" s="85"/>
      <c r="F56" s="85"/>
      <c r="G56" s="85"/>
      <c r="H56" s="85"/>
      <c r="I56" s="85"/>
      <c r="J56" s="85"/>
      <c r="K56" s="86"/>
    </row>
    <row r="57" spans="1:11" x14ac:dyDescent="0.25">
      <c r="A57" s="12" t="s">
        <v>60</v>
      </c>
      <c r="B57" s="13">
        <v>4</v>
      </c>
      <c r="C57" s="13" t="s">
        <v>17</v>
      </c>
      <c r="D57" s="13">
        <v>45</v>
      </c>
      <c r="E57" s="13"/>
      <c r="F57" s="13">
        <v>15</v>
      </c>
      <c r="G57" s="13">
        <v>15</v>
      </c>
      <c r="H57" s="13">
        <v>10</v>
      </c>
      <c r="I57" s="13">
        <v>5</v>
      </c>
      <c r="J57" s="14">
        <f t="shared" ref="J57:J66" si="13">(E57+F57)/15</f>
        <v>1</v>
      </c>
      <c r="K57" s="15">
        <v>2</v>
      </c>
    </row>
    <row r="58" spans="1:11" x14ac:dyDescent="0.25">
      <c r="A58" s="12" t="s">
        <v>61</v>
      </c>
      <c r="B58" s="13">
        <v>2</v>
      </c>
      <c r="C58" s="13" t="s">
        <v>13</v>
      </c>
      <c r="D58" s="13">
        <v>35</v>
      </c>
      <c r="E58" s="13"/>
      <c r="F58" s="13">
        <v>15</v>
      </c>
      <c r="G58" s="13">
        <v>15</v>
      </c>
      <c r="H58" s="13"/>
      <c r="I58" s="13">
        <v>5</v>
      </c>
      <c r="J58" s="14">
        <f t="shared" si="13"/>
        <v>1</v>
      </c>
      <c r="K58" s="15">
        <v>1</v>
      </c>
    </row>
    <row r="59" spans="1:11" x14ac:dyDescent="0.25">
      <c r="A59" s="12" t="s">
        <v>62</v>
      </c>
      <c r="B59" s="13">
        <v>3</v>
      </c>
      <c r="C59" s="13" t="s">
        <v>13</v>
      </c>
      <c r="D59" s="13">
        <v>45</v>
      </c>
      <c r="E59" s="13">
        <v>15</v>
      </c>
      <c r="F59" s="13"/>
      <c r="G59" s="13">
        <v>30</v>
      </c>
      <c r="H59" s="13"/>
      <c r="I59" s="13"/>
      <c r="J59" s="14">
        <f t="shared" si="13"/>
        <v>1</v>
      </c>
      <c r="K59" s="15">
        <f t="shared" ref="K59:K60" si="14">(G59+H59)/15</f>
        <v>2</v>
      </c>
    </row>
    <row r="60" spans="1:11" x14ac:dyDescent="0.25">
      <c r="A60" s="12" t="s">
        <v>63</v>
      </c>
      <c r="B60" s="13">
        <v>6</v>
      </c>
      <c r="C60" s="13" t="s">
        <v>17</v>
      </c>
      <c r="D60" s="13">
        <v>60</v>
      </c>
      <c r="E60" s="13">
        <v>25</v>
      </c>
      <c r="F60" s="13"/>
      <c r="G60" s="13">
        <v>10</v>
      </c>
      <c r="H60" s="13">
        <v>20</v>
      </c>
      <c r="I60" s="13">
        <v>5</v>
      </c>
      <c r="J60" s="14">
        <f t="shared" si="13"/>
        <v>1.6666666666666667</v>
      </c>
      <c r="K60" s="15">
        <f t="shared" si="14"/>
        <v>2</v>
      </c>
    </row>
    <row r="61" spans="1:11" x14ac:dyDescent="0.25">
      <c r="A61" s="12" t="s">
        <v>64</v>
      </c>
      <c r="B61" s="13">
        <v>2</v>
      </c>
      <c r="C61" s="13" t="s">
        <v>13</v>
      </c>
      <c r="D61" s="13">
        <v>30</v>
      </c>
      <c r="E61" s="13">
        <v>15</v>
      </c>
      <c r="F61" s="13"/>
      <c r="G61" s="13">
        <v>15</v>
      </c>
      <c r="H61" s="13"/>
      <c r="I61" s="13"/>
      <c r="J61" s="14">
        <f t="shared" si="13"/>
        <v>1</v>
      </c>
      <c r="K61" s="15">
        <f>(G61+H61)/15</f>
        <v>1</v>
      </c>
    </row>
    <row r="62" spans="1:11" x14ac:dyDescent="0.25">
      <c r="A62" s="12" t="s">
        <v>65</v>
      </c>
      <c r="B62" s="13">
        <v>3</v>
      </c>
      <c r="C62" s="13" t="s">
        <v>13</v>
      </c>
      <c r="D62" s="13">
        <v>40</v>
      </c>
      <c r="E62" s="13">
        <v>15</v>
      </c>
      <c r="F62" s="13"/>
      <c r="G62" s="13">
        <v>10</v>
      </c>
      <c r="H62" s="13">
        <v>15</v>
      </c>
      <c r="I62" s="13"/>
      <c r="J62" s="14">
        <f t="shared" si="13"/>
        <v>1</v>
      </c>
      <c r="K62" s="15">
        <v>2</v>
      </c>
    </row>
    <row r="63" spans="1:11" x14ac:dyDescent="0.25">
      <c r="A63" s="12" t="s">
        <v>66</v>
      </c>
      <c r="B63" s="13">
        <v>3</v>
      </c>
      <c r="C63" s="13" t="s">
        <v>13</v>
      </c>
      <c r="D63" s="13">
        <v>35</v>
      </c>
      <c r="E63" s="13"/>
      <c r="F63" s="13"/>
      <c r="G63" s="13">
        <v>10</v>
      </c>
      <c r="H63" s="13">
        <v>25</v>
      </c>
      <c r="I63" s="13"/>
      <c r="J63" s="14">
        <f t="shared" si="13"/>
        <v>0</v>
      </c>
      <c r="K63" s="15">
        <f>(G63+H63)/15</f>
        <v>2.3333333333333335</v>
      </c>
    </row>
    <row r="64" spans="1:11" x14ac:dyDescent="0.25">
      <c r="A64" s="12" t="s">
        <v>67</v>
      </c>
      <c r="B64" s="13">
        <v>4</v>
      </c>
      <c r="C64" s="13" t="s">
        <v>13</v>
      </c>
      <c r="D64" s="13">
        <v>50</v>
      </c>
      <c r="E64" s="13">
        <v>15</v>
      </c>
      <c r="F64" s="13"/>
      <c r="G64" s="13">
        <v>10</v>
      </c>
      <c r="H64" s="13">
        <v>20</v>
      </c>
      <c r="I64" s="13">
        <v>5</v>
      </c>
      <c r="J64" s="14">
        <f t="shared" si="13"/>
        <v>1</v>
      </c>
      <c r="K64" s="15">
        <v>2</v>
      </c>
    </row>
    <row r="65" spans="1:11" x14ac:dyDescent="0.25">
      <c r="A65" s="12" t="s">
        <v>68</v>
      </c>
      <c r="B65" s="13">
        <v>2</v>
      </c>
      <c r="C65" s="13" t="s">
        <v>13</v>
      </c>
      <c r="D65" s="13">
        <v>30</v>
      </c>
      <c r="E65" s="13"/>
      <c r="F65" s="13">
        <v>30</v>
      </c>
      <c r="G65" s="13"/>
      <c r="H65" s="13"/>
      <c r="I65" s="13"/>
      <c r="J65" s="14">
        <f t="shared" si="13"/>
        <v>2</v>
      </c>
      <c r="K65" s="15">
        <f>(G65+H65)/15</f>
        <v>0</v>
      </c>
    </row>
    <row r="66" spans="1:11" x14ac:dyDescent="0.25">
      <c r="A66" s="12" t="s">
        <v>69</v>
      </c>
      <c r="B66" s="13">
        <v>1</v>
      </c>
      <c r="C66" s="13" t="s">
        <v>13</v>
      </c>
      <c r="D66" s="13">
        <v>15</v>
      </c>
      <c r="E66" s="13"/>
      <c r="F66" s="13">
        <v>15</v>
      </c>
      <c r="G66" s="13"/>
      <c r="H66" s="13"/>
      <c r="I66" s="13"/>
      <c r="J66" s="14">
        <f t="shared" si="13"/>
        <v>1</v>
      </c>
      <c r="K66" s="15">
        <v>0</v>
      </c>
    </row>
    <row r="67" spans="1:11" x14ac:dyDescent="0.25">
      <c r="A67" s="17" t="s">
        <v>26</v>
      </c>
      <c r="B67" s="16">
        <f>SUM(B57:B66)</f>
        <v>30</v>
      </c>
      <c r="C67" s="16"/>
      <c r="D67" s="16">
        <f>SUM(D57:D66)</f>
        <v>385</v>
      </c>
      <c r="E67" s="16">
        <f>SUM(E57:E66)</f>
        <v>85</v>
      </c>
      <c r="F67" s="16">
        <f t="shared" ref="F67:K67" si="15">SUM(F57:F66)</f>
        <v>75</v>
      </c>
      <c r="G67" s="16">
        <f t="shared" si="15"/>
        <v>115</v>
      </c>
      <c r="H67" s="16">
        <f t="shared" si="15"/>
        <v>90</v>
      </c>
      <c r="I67" s="16">
        <f t="shared" si="15"/>
        <v>20</v>
      </c>
      <c r="J67" s="16">
        <f t="shared" si="15"/>
        <v>10.666666666666668</v>
      </c>
      <c r="K67" s="16">
        <f t="shared" si="15"/>
        <v>14.333333333333334</v>
      </c>
    </row>
    <row r="68" spans="1:11" ht="18.75" customHeight="1" x14ac:dyDescent="0.25">
      <c r="A68" s="84" t="s">
        <v>70</v>
      </c>
      <c r="B68" s="85"/>
      <c r="C68" s="85"/>
      <c r="D68" s="85"/>
      <c r="E68" s="85"/>
      <c r="F68" s="85"/>
      <c r="G68" s="85"/>
      <c r="H68" s="85"/>
      <c r="I68" s="85"/>
      <c r="J68" s="85"/>
      <c r="K68" s="86"/>
    </row>
    <row r="69" spans="1:11" ht="12.75" customHeight="1" x14ac:dyDescent="0.25">
      <c r="A69" s="12" t="s">
        <v>71</v>
      </c>
      <c r="B69" s="13">
        <v>2</v>
      </c>
      <c r="C69" s="13" t="s">
        <v>13</v>
      </c>
      <c r="D69" s="13">
        <v>40</v>
      </c>
      <c r="E69" s="13">
        <v>10</v>
      </c>
      <c r="F69" s="9"/>
      <c r="G69" s="13">
        <v>30</v>
      </c>
      <c r="H69" s="13"/>
      <c r="I69" s="13"/>
      <c r="J69" s="14">
        <f t="shared" ref="J69:J77" si="16">(E69+F69)/15</f>
        <v>0.66666666666666663</v>
      </c>
      <c r="K69" s="15">
        <f t="shared" ref="K69:K77" si="17">(G69+H69)/15</f>
        <v>2</v>
      </c>
    </row>
    <row r="70" spans="1:11" x14ac:dyDescent="0.25">
      <c r="A70" s="12" t="s">
        <v>72</v>
      </c>
      <c r="B70" s="13">
        <v>2</v>
      </c>
      <c r="C70" s="13" t="s">
        <v>13</v>
      </c>
      <c r="D70" s="13">
        <v>45</v>
      </c>
      <c r="E70" s="13">
        <v>15</v>
      </c>
      <c r="F70" s="9"/>
      <c r="G70" s="13">
        <v>10</v>
      </c>
      <c r="H70" s="13">
        <v>15</v>
      </c>
      <c r="I70" s="13">
        <v>5</v>
      </c>
      <c r="J70" s="14">
        <f t="shared" si="16"/>
        <v>1</v>
      </c>
      <c r="K70" s="15">
        <v>2</v>
      </c>
    </row>
    <row r="71" spans="1:11" ht="34.5" customHeight="1" x14ac:dyDescent="0.25">
      <c r="A71" s="12" t="s">
        <v>73</v>
      </c>
      <c r="B71" s="13">
        <v>2</v>
      </c>
      <c r="C71" s="13" t="s">
        <v>13</v>
      </c>
      <c r="D71" s="13">
        <v>30</v>
      </c>
      <c r="E71" s="13"/>
      <c r="F71" s="13"/>
      <c r="G71" s="13"/>
      <c r="H71" s="13">
        <v>30</v>
      </c>
      <c r="I71" s="13"/>
      <c r="J71" s="14">
        <f t="shared" si="16"/>
        <v>0</v>
      </c>
      <c r="K71" s="15">
        <v>2</v>
      </c>
    </row>
    <row r="72" spans="1:11" x14ac:dyDescent="0.25">
      <c r="A72" s="12" t="s">
        <v>74</v>
      </c>
      <c r="B72" s="13">
        <v>5</v>
      </c>
      <c r="C72" s="13" t="s">
        <v>17</v>
      </c>
      <c r="D72" s="13">
        <v>90</v>
      </c>
      <c r="E72" s="13"/>
      <c r="F72" s="13">
        <v>30</v>
      </c>
      <c r="G72" s="13">
        <v>40</v>
      </c>
      <c r="H72" s="13">
        <v>20</v>
      </c>
      <c r="I72" s="13"/>
      <c r="J72" s="14">
        <f t="shared" si="16"/>
        <v>2</v>
      </c>
      <c r="K72" s="15">
        <f t="shared" si="17"/>
        <v>4</v>
      </c>
    </row>
    <row r="73" spans="1:11" x14ac:dyDescent="0.25">
      <c r="A73" s="12" t="s">
        <v>75</v>
      </c>
      <c r="B73" s="13">
        <v>4</v>
      </c>
      <c r="C73" s="13" t="s">
        <v>13</v>
      </c>
      <c r="D73" s="13">
        <v>45</v>
      </c>
      <c r="E73" s="13"/>
      <c r="F73" s="13">
        <v>15</v>
      </c>
      <c r="G73" s="13">
        <v>10</v>
      </c>
      <c r="H73" s="13">
        <v>15</v>
      </c>
      <c r="I73" s="13">
        <v>5</v>
      </c>
      <c r="J73" s="14">
        <f t="shared" si="16"/>
        <v>1</v>
      </c>
      <c r="K73" s="15">
        <v>2</v>
      </c>
    </row>
    <row r="74" spans="1:11" x14ac:dyDescent="0.25">
      <c r="A74" s="12" t="s">
        <v>76</v>
      </c>
      <c r="B74" s="13">
        <v>3</v>
      </c>
      <c r="C74" s="13" t="s">
        <v>17</v>
      </c>
      <c r="D74" s="13">
        <v>35</v>
      </c>
      <c r="E74" s="13"/>
      <c r="F74" s="13">
        <v>15</v>
      </c>
      <c r="G74" s="13">
        <v>5</v>
      </c>
      <c r="H74" s="13">
        <v>10</v>
      </c>
      <c r="I74" s="13">
        <v>5</v>
      </c>
      <c r="J74" s="14">
        <f t="shared" si="16"/>
        <v>1</v>
      </c>
      <c r="K74" s="15">
        <v>2</v>
      </c>
    </row>
    <row r="75" spans="1:11" x14ac:dyDescent="0.25">
      <c r="A75" s="12" t="s">
        <v>77</v>
      </c>
      <c r="B75" s="13">
        <v>4</v>
      </c>
      <c r="C75" s="13" t="s">
        <v>13</v>
      </c>
      <c r="D75" s="13">
        <v>45</v>
      </c>
      <c r="E75" s="13"/>
      <c r="F75" s="13">
        <v>15</v>
      </c>
      <c r="G75" s="13">
        <v>30</v>
      </c>
      <c r="H75" s="13"/>
      <c r="I75" s="13"/>
      <c r="J75" s="14">
        <f t="shared" si="16"/>
        <v>1</v>
      </c>
      <c r="K75" s="15">
        <f>(G75+H75)/15</f>
        <v>2</v>
      </c>
    </row>
    <row r="76" spans="1:11" ht="20.25" customHeight="1" x14ac:dyDescent="0.25">
      <c r="A76" s="12" t="s">
        <v>78</v>
      </c>
      <c r="B76" s="13">
        <v>6</v>
      </c>
      <c r="C76" s="13" t="s">
        <v>17</v>
      </c>
      <c r="D76" s="16"/>
      <c r="E76" s="16"/>
      <c r="F76" s="16"/>
      <c r="G76" s="16"/>
      <c r="H76" s="16"/>
      <c r="I76" s="16"/>
      <c r="J76" s="14">
        <f t="shared" si="16"/>
        <v>0</v>
      </c>
      <c r="K76" s="21"/>
    </row>
    <row r="77" spans="1:11" x14ac:dyDescent="0.25">
      <c r="A77" s="12" t="s">
        <v>79</v>
      </c>
      <c r="B77" s="13">
        <v>2</v>
      </c>
      <c r="C77" s="13" t="s">
        <v>13</v>
      </c>
      <c r="D77" s="13">
        <v>30</v>
      </c>
      <c r="E77" s="13"/>
      <c r="F77" s="13"/>
      <c r="G77" s="13"/>
      <c r="H77" s="13">
        <v>30</v>
      </c>
      <c r="I77" s="13"/>
      <c r="J77" s="14">
        <f t="shared" si="16"/>
        <v>0</v>
      </c>
      <c r="K77" s="15">
        <f t="shared" si="17"/>
        <v>2</v>
      </c>
    </row>
    <row r="78" spans="1:11" x14ac:dyDescent="0.25">
      <c r="A78" s="17" t="s">
        <v>26</v>
      </c>
      <c r="B78" s="16">
        <f>SUM(B69:B77)</f>
        <v>30</v>
      </c>
      <c r="C78" s="16"/>
      <c r="D78" s="16">
        <f t="shared" ref="D78:K78" si="18">SUM(D69:D77)</f>
        <v>360</v>
      </c>
      <c r="E78" s="16">
        <f>SUM(E69:E77)</f>
        <v>25</v>
      </c>
      <c r="F78" s="16">
        <f t="shared" si="18"/>
        <v>75</v>
      </c>
      <c r="G78" s="16">
        <f t="shared" si="18"/>
        <v>125</v>
      </c>
      <c r="H78" s="16">
        <f t="shared" si="18"/>
        <v>120</v>
      </c>
      <c r="I78" s="16">
        <f t="shared" si="18"/>
        <v>15</v>
      </c>
      <c r="J78" s="16">
        <f t="shared" si="18"/>
        <v>6.6666666666666661</v>
      </c>
      <c r="K78" s="16">
        <f t="shared" si="18"/>
        <v>18</v>
      </c>
    </row>
    <row r="79" spans="1:11" x14ac:dyDescent="0.25">
      <c r="A79" s="84" t="s">
        <v>80</v>
      </c>
      <c r="B79" s="85"/>
      <c r="C79" s="85"/>
      <c r="D79" s="85"/>
      <c r="E79" s="85"/>
      <c r="F79" s="85"/>
      <c r="G79" s="85"/>
      <c r="H79" s="85"/>
      <c r="I79" s="85"/>
      <c r="J79" s="85"/>
      <c r="K79" s="86"/>
    </row>
    <row r="80" spans="1:11" ht="25.5" x14ac:dyDescent="0.25">
      <c r="A80" s="12" t="s">
        <v>81</v>
      </c>
      <c r="B80" s="13">
        <v>2</v>
      </c>
      <c r="C80" s="22" t="s">
        <v>13</v>
      </c>
      <c r="D80" s="13">
        <v>45</v>
      </c>
      <c r="E80" s="13">
        <v>15</v>
      </c>
      <c r="G80" s="22">
        <v>30</v>
      </c>
      <c r="H80" s="22"/>
      <c r="I80" s="22"/>
      <c r="J80" s="14">
        <f>(E80+G80)/15</f>
        <v>3</v>
      </c>
      <c r="K80" s="15">
        <f t="shared" ref="K80" si="19">(G80+H80)/15</f>
        <v>2</v>
      </c>
    </row>
    <row r="81" spans="1:11" x14ac:dyDescent="0.25">
      <c r="A81" s="12" t="s">
        <v>82</v>
      </c>
      <c r="B81" s="13">
        <v>2</v>
      </c>
      <c r="C81" s="13" t="s">
        <v>13</v>
      </c>
      <c r="D81" s="13">
        <v>30</v>
      </c>
      <c r="E81" s="13">
        <v>30</v>
      </c>
      <c r="F81" s="13"/>
      <c r="G81" s="13"/>
      <c r="H81" s="13"/>
      <c r="I81" s="13"/>
      <c r="J81" s="14">
        <f t="shared" ref="J80:J89" si="20">(E81+F81)/15</f>
        <v>2</v>
      </c>
      <c r="K81" s="15">
        <f>(G81+H81)/15</f>
        <v>0</v>
      </c>
    </row>
    <row r="82" spans="1:11" x14ac:dyDescent="0.25">
      <c r="A82" s="12" t="s">
        <v>83</v>
      </c>
      <c r="B82" s="13">
        <v>2</v>
      </c>
      <c r="C82" s="13" t="s">
        <v>13</v>
      </c>
      <c r="D82" s="13">
        <v>30</v>
      </c>
      <c r="E82" s="13">
        <v>15</v>
      </c>
      <c r="F82" s="13"/>
      <c r="G82" s="13">
        <v>5</v>
      </c>
      <c r="H82" s="13">
        <v>10</v>
      </c>
      <c r="I82" s="13"/>
      <c r="J82" s="14">
        <f t="shared" si="20"/>
        <v>1</v>
      </c>
      <c r="K82" s="15">
        <f>(G82+H82)/15</f>
        <v>1</v>
      </c>
    </row>
    <row r="83" spans="1:11" x14ac:dyDescent="0.25">
      <c r="A83" s="12" t="s">
        <v>84</v>
      </c>
      <c r="B83" s="13">
        <v>3</v>
      </c>
      <c r="C83" s="13" t="s">
        <v>13</v>
      </c>
      <c r="D83" s="13">
        <v>30</v>
      </c>
      <c r="E83" s="13"/>
      <c r="F83" s="13">
        <v>15</v>
      </c>
      <c r="G83" s="13">
        <v>15</v>
      </c>
      <c r="H83" s="13"/>
      <c r="I83" s="13"/>
      <c r="J83" s="14">
        <f t="shared" si="20"/>
        <v>1</v>
      </c>
      <c r="K83" s="15">
        <f>(G83+H83)/15</f>
        <v>1</v>
      </c>
    </row>
    <row r="84" spans="1:11" x14ac:dyDescent="0.25">
      <c r="A84" s="12" t="s">
        <v>85</v>
      </c>
      <c r="B84" s="13">
        <v>3</v>
      </c>
      <c r="C84" s="13" t="s">
        <v>13</v>
      </c>
      <c r="D84" s="13">
        <v>30</v>
      </c>
      <c r="E84" s="13"/>
      <c r="F84" s="13">
        <v>15</v>
      </c>
      <c r="G84" s="13">
        <v>15</v>
      </c>
      <c r="H84" s="13"/>
      <c r="I84" s="13"/>
      <c r="J84" s="14">
        <f t="shared" si="20"/>
        <v>1</v>
      </c>
      <c r="K84" s="15">
        <v>1</v>
      </c>
    </row>
    <row r="85" spans="1:11" x14ac:dyDescent="0.25">
      <c r="A85" s="12" t="s">
        <v>86</v>
      </c>
      <c r="B85" s="13">
        <v>4</v>
      </c>
      <c r="C85" s="13" t="s">
        <v>17</v>
      </c>
      <c r="D85" s="13">
        <v>45</v>
      </c>
      <c r="E85" s="13">
        <v>30</v>
      </c>
      <c r="F85" s="13"/>
      <c r="G85" s="13">
        <v>5</v>
      </c>
      <c r="H85" s="13">
        <v>10</v>
      </c>
      <c r="I85" s="13"/>
      <c r="J85" s="14">
        <f t="shared" si="20"/>
        <v>2</v>
      </c>
      <c r="K85" s="15">
        <f t="shared" ref="K80:K89" si="21">(G85+H85)/15</f>
        <v>1</v>
      </c>
    </row>
    <row r="86" spans="1:11" x14ac:dyDescent="0.25">
      <c r="A86" s="12" t="s">
        <v>87</v>
      </c>
      <c r="B86" s="13">
        <v>2</v>
      </c>
      <c r="C86" s="13" t="s">
        <v>13</v>
      </c>
      <c r="D86" s="13">
        <v>30</v>
      </c>
      <c r="E86" s="13"/>
      <c r="F86" s="13">
        <v>30</v>
      </c>
      <c r="G86" s="13"/>
      <c r="H86" s="13"/>
      <c r="I86" s="13"/>
      <c r="J86" s="14">
        <f t="shared" si="20"/>
        <v>2</v>
      </c>
      <c r="K86" s="15">
        <f t="shared" si="21"/>
        <v>0</v>
      </c>
    </row>
    <row r="87" spans="1:11" x14ac:dyDescent="0.25">
      <c r="A87" s="12" t="s">
        <v>225</v>
      </c>
      <c r="B87" s="13">
        <v>2</v>
      </c>
      <c r="C87" s="13"/>
      <c r="D87" s="13">
        <v>30</v>
      </c>
      <c r="E87" s="13"/>
      <c r="F87" s="13"/>
      <c r="G87" s="13">
        <v>30</v>
      </c>
      <c r="H87" s="13"/>
      <c r="I87" s="13"/>
      <c r="J87" s="14">
        <f t="shared" si="20"/>
        <v>0</v>
      </c>
      <c r="K87" s="15"/>
    </row>
    <row r="88" spans="1:11" x14ac:dyDescent="0.25">
      <c r="A88" s="12" t="s">
        <v>88</v>
      </c>
      <c r="B88" s="13">
        <v>2</v>
      </c>
      <c r="C88" s="13" t="s">
        <v>13</v>
      </c>
      <c r="D88" s="13">
        <v>30</v>
      </c>
      <c r="E88" s="13"/>
      <c r="F88" s="13"/>
      <c r="G88" s="13"/>
      <c r="H88" s="13">
        <v>30</v>
      </c>
      <c r="I88" s="13"/>
      <c r="J88" s="14">
        <f t="shared" si="20"/>
        <v>0</v>
      </c>
      <c r="K88" s="15">
        <f>(G88+H88)/15</f>
        <v>2</v>
      </c>
    </row>
    <row r="89" spans="1:11" x14ac:dyDescent="0.25">
      <c r="A89" s="12" t="s">
        <v>222</v>
      </c>
      <c r="B89" s="16">
        <v>8</v>
      </c>
      <c r="C89" s="16" t="s">
        <v>17</v>
      </c>
      <c r="D89" s="16"/>
      <c r="E89" s="16"/>
      <c r="F89" s="16"/>
      <c r="G89" s="16"/>
      <c r="H89" s="16"/>
      <c r="I89" s="16"/>
      <c r="J89" s="14">
        <f t="shared" si="20"/>
        <v>0</v>
      </c>
      <c r="K89" s="15">
        <f t="shared" si="21"/>
        <v>0</v>
      </c>
    </row>
    <row r="90" spans="1:11" x14ac:dyDescent="0.25">
      <c r="A90" s="17" t="s">
        <v>26</v>
      </c>
      <c r="B90" s="16">
        <f>SUM(B80:B89)</f>
        <v>30</v>
      </c>
      <c r="C90" s="16"/>
      <c r="D90" s="16">
        <f t="shared" ref="D90:K90" si="22">SUM(D80:D89)</f>
        <v>300</v>
      </c>
      <c r="E90" s="16">
        <f>SUM(E80:E89)</f>
        <v>90</v>
      </c>
      <c r="F90" s="16">
        <f>SUM(F80:F89)</f>
        <v>60</v>
      </c>
      <c r="G90" s="16">
        <f>SUM(G80:G89)</f>
        <v>100</v>
      </c>
      <c r="H90" s="16">
        <f t="shared" si="22"/>
        <v>50</v>
      </c>
      <c r="I90" s="16">
        <f t="shared" si="22"/>
        <v>0</v>
      </c>
      <c r="J90" s="16">
        <f t="shared" si="22"/>
        <v>12</v>
      </c>
      <c r="K90" s="16">
        <f t="shared" si="22"/>
        <v>8</v>
      </c>
    </row>
    <row r="91" spans="1:11" x14ac:dyDescent="0.25">
      <c r="A91" s="23" t="s">
        <v>89</v>
      </c>
      <c r="B91" s="16">
        <f>SUM(B90,B78,B67,B55,B44,B33,B20)</f>
        <v>210</v>
      </c>
      <c r="C91" s="16"/>
      <c r="D91" s="16">
        <f>SUM(D90,D78,D67,D55,D44,D33,D20)</f>
        <v>2500</v>
      </c>
      <c r="E91" s="16">
        <f>E20+E33+E44+E55+E67+E78+E90</f>
        <v>485</v>
      </c>
      <c r="F91" s="16">
        <f>SUM(F90,F78,F67,F55,F44,F33,F20)</f>
        <v>550</v>
      </c>
      <c r="G91" s="16">
        <f>SUM(G90,G78,G67,G55,G44,G33,G20)</f>
        <v>745</v>
      </c>
      <c r="H91" s="16">
        <f>SUM(H90,H78,H67,H55,H44,H33,H20)</f>
        <v>655</v>
      </c>
      <c r="I91" s="16">
        <f>SUM(I90,I78,I67,I55,I44,I33,I20)</f>
        <v>65</v>
      </c>
      <c r="J91" s="16"/>
      <c r="K91" s="21"/>
    </row>
    <row r="92" spans="1:11" ht="15.75" thickBot="1" x14ac:dyDescent="0.3">
      <c r="A92" s="24" t="s">
        <v>90</v>
      </c>
      <c r="B92" s="25"/>
      <c r="C92" s="25"/>
      <c r="D92" s="25"/>
      <c r="E92" s="25"/>
      <c r="F92" s="25">
        <f>(F91*100)/$D$91</f>
        <v>22</v>
      </c>
      <c r="G92" s="25">
        <f>(G91*100)/$D$91</f>
        <v>29.8</v>
      </c>
      <c r="H92" s="25">
        <f>(H91*100)/$D$91</f>
        <v>26.2</v>
      </c>
      <c r="I92" s="25">
        <f>(I91*100)/$D$91</f>
        <v>2.6</v>
      </c>
      <c r="J92" s="25"/>
      <c r="K92" s="26"/>
    </row>
  </sheetData>
  <mergeCells count="20">
    <mergeCell ref="A7:K7"/>
    <mergeCell ref="A21:K21"/>
    <mergeCell ref="G4:G6"/>
    <mergeCell ref="I4:I6"/>
    <mergeCell ref="A1:K1"/>
    <mergeCell ref="A3:K3"/>
    <mergeCell ref="B4:B6"/>
    <mergeCell ref="D4:D6"/>
    <mergeCell ref="K4:K6"/>
    <mergeCell ref="C4:C6"/>
    <mergeCell ref="A2:K2"/>
    <mergeCell ref="A4:A6"/>
    <mergeCell ref="H4:H6"/>
    <mergeCell ref="J4:J6"/>
    <mergeCell ref="E4:F5"/>
    <mergeCell ref="A34:K34"/>
    <mergeCell ref="A45:K45"/>
    <mergeCell ref="A56:K56"/>
    <mergeCell ref="A68:K68"/>
    <mergeCell ref="A79:K79"/>
  </mergeCells>
  <phoneticPr fontId="1" type="noConversion"/>
  <pageMargins left="0.98425196850393704" right="0.59055118110236227" top="0.35433070866141736" bottom="0.15748031496062992" header="0.31496062992125984" footer="0.31496062992125984"/>
  <pageSetup paperSize="9" scale="89" fitToHeight="0" orientation="portrait" blackAndWhite="1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selection activeCell="L1" sqref="L1"/>
    </sheetView>
  </sheetViews>
  <sheetFormatPr defaultColWidth="9.140625" defaultRowHeight="15" x14ac:dyDescent="0.25"/>
  <cols>
    <col min="1" max="1" width="30.5703125" style="8" customWidth="1"/>
    <col min="2" max="2" width="5.28515625" style="8" customWidth="1"/>
    <col min="3" max="4" width="6.28515625" style="8" customWidth="1"/>
    <col min="5" max="6" width="6.42578125" style="8" customWidth="1"/>
    <col min="7" max="7" width="6.28515625" style="8" customWidth="1"/>
    <col min="8" max="8" width="5.140625" style="8" customWidth="1"/>
    <col min="9" max="9" width="5.28515625" style="8" customWidth="1"/>
    <col min="10" max="11" width="6.28515625" style="8" customWidth="1"/>
    <col min="12" max="16384" width="9.140625" style="8"/>
  </cols>
  <sheetData>
    <row r="1" spans="1:11" x14ac:dyDescent="0.25">
      <c r="A1" s="132" t="s">
        <v>0</v>
      </c>
      <c r="B1" s="133"/>
      <c r="C1" s="133"/>
      <c r="D1" s="133"/>
      <c r="E1" s="133"/>
      <c r="F1" s="133"/>
      <c r="G1" s="133"/>
      <c r="H1" s="133"/>
      <c r="I1" s="134"/>
      <c r="J1" s="134"/>
      <c r="K1" s="134"/>
    </row>
    <row r="2" spans="1:11" ht="15.75" customHeight="1" x14ac:dyDescent="0.25">
      <c r="A2" s="139" t="s">
        <v>91</v>
      </c>
      <c r="B2" s="140"/>
      <c r="C2" s="140"/>
      <c r="D2" s="140"/>
      <c r="E2" s="140"/>
      <c r="F2" s="140"/>
      <c r="G2" s="140"/>
      <c r="H2" s="140"/>
      <c r="I2" s="134"/>
      <c r="J2" s="134"/>
      <c r="K2" s="134"/>
    </row>
    <row r="3" spans="1:11" ht="57" customHeight="1" x14ac:dyDescent="0.25">
      <c r="A3" s="95" t="s">
        <v>231</v>
      </c>
      <c r="B3" s="96"/>
      <c r="C3" s="96"/>
      <c r="D3" s="96"/>
      <c r="E3" s="96"/>
      <c r="F3" s="96"/>
      <c r="G3" s="96"/>
      <c r="H3" s="96"/>
      <c r="I3" s="94"/>
      <c r="J3" s="94"/>
      <c r="K3" s="94"/>
    </row>
    <row r="4" spans="1:11" ht="19.5" customHeight="1" x14ac:dyDescent="0.25">
      <c r="A4" s="135" t="s">
        <v>92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13.9" customHeight="1" x14ac:dyDescent="0.25">
      <c r="A5" s="136" t="s">
        <v>93</v>
      </c>
      <c r="B5" s="138" t="s">
        <v>3</v>
      </c>
      <c r="C5" s="138" t="s">
        <v>4</v>
      </c>
      <c r="D5" s="138" t="s">
        <v>5</v>
      </c>
      <c r="E5" s="141" t="s">
        <v>229</v>
      </c>
      <c r="F5" s="142"/>
      <c r="G5" s="138" t="s">
        <v>6</v>
      </c>
      <c r="H5" s="138" t="s">
        <v>7</v>
      </c>
      <c r="I5" s="138" t="s">
        <v>8</v>
      </c>
      <c r="J5" s="138" t="s">
        <v>9</v>
      </c>
      <c r="K5" s="138" t="s">
        <v>10</v>
      </c>
    </row>
    <row r="6" spans="1:11" ht="35.450000000000003" customHeight="1" x14ac:dyDescent="0.25">
      <c r="A6" s="137"/>
      <c r="B6" s="137"/>
      <c r="C6" s="138"/>
      <c r="D6" s="137"/>
      <c r="E6" s="143"/>
      <c r="F6" s="144"/>
      <c r="G6" s="137"/>
      <c r="H6" s="137"/>
      <c r="I6" s="137"/>
      <c r="J6" s="137"/>
      <c r="K6" s="137"/>
    </row>
    <row r="7" spans="1:11" ht="32.450000000000003" customHeight="1" x14ac:dyDescent="0.25">
      <c r="A7" s="137"/>
      <c r="B7" s="137"/>
      <c r="C7" s="138"/>
      <c r="D7" s="137"/>
      <c r="E7" s="2" t="s">
        <v>227</v>
      </c>
      <c r="F7" s="2" t="s">
        <v>228</v>
      </c>
      <c r="G7" s="137"/>
      <c r="H7" s="137"/>
      <c r="I7" s="137"/>
      <c r="J7" s="137"/>
      <c r="K7" s="137"/>
    </row>
    <row r="8" spans="1:11" x14ac:dyDescent="0.25">
      <c r="A8" s="145" t="s">
        <v>94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x14ac:dyDescent="0.25">
      <c r="A9" s="48" t="s">
        <v>15</v>
      </c>
      <c r="B9" s="115"/>
      <c r="C9" s="116"/>
      <c r="D9" s="116"/>
      <c r="E9" s="116"/>
      <c r="F9" s="116"/>
      <c r="G9" s="116"/>
      <c r="H9" s="116"/>
      <c r="I9" s="116"/>
      <c r="J9" s="116"/>
      <c r="K9" s="117"/>
    </row>
    <row r="10" spans="1:11" x14ac:dyDescent="0.25">
      <c r="A10" s="49" t="s">
        <v>95</v>
      </c>
      <c r="B10" s="148">
        <v>2</v>
      </c>
      <c r="C10" s="3" t="s">
        <v>13</v>
      </c>
      <c r="D10" s="3">
        <v>30</v>
      </c>
      <c r="E10" s="3">
        <v>15</v>
      </c>
      <c r="F10" s="3"/>
      <c r="G10" s="3">
        <v>5</v>
      </c>
      <c r="H10" s="3">
        <v>10</v>
      </c>
      <c r="I10" s="3"/>
      <c r="J10" s="50">
        <f>(E10+F10)/15</f>
        <v>1</v>
      </c>
      <c r="K10" s="1">
        <f>(G10+H10)/15</f>
        <v>1</v>
      </c>
    </row>
    <row r="11" spans="1:11" x14ac:dyDescent="0.25">
      <c r="A11" s="49" t="s">
        <v>96</v>
      </c>
      <c r="B11" s="149"/>
      <c r="C11" s="3" t="s">
        <v>13</v>
      </c>
      <c r="D11" s="3">
        <v>30</v>
      </c>
      <c r="E11" s="3">
        <v>15</v>
      </c>
      <c r="F11" s="3"/>
      <c r="G11" s="3">
        <v>5</v>
      </c>
      <c r="H11" s="3">
        <v>10</v>
      </c>
      <c r="I11" s="3"/>
      <c r="J11" s="50">
        <f>(E11+F11)/15</f>
        <v>1</v>
      </c>
      <c r="K11" s="1">
        <f>(G11+H11)/15</f>
        <v>1</v>
      </c>
    </row>
    <row r="12" spans="1:11" x14ac:dyDescent="0.25">
      <c r="A12" s="51" t="s">
        <v>97</v>
      </c>
      <c r="B12" s="52"/>
      <c r="C12" s="4"/>
      <c r="D12" s="4"/>
      <c r="E12" s="4"/>
      <c r="F12" s="4"/>
      <c r="G12" s="4"/>
      <c r="H12" s="4"/>
      <c r="I12" s="4"/>
      <c r="J12" s="4"/>
      <c r="K12" s="53"/>
    </row>
    <row r="13" spans="1:11" x14ac:dyDescent="0.25">
      <c r="A13" s="49" t="s">
        <v>98</v>
      </c>
      <c r="B13" s="148">
        <v>2</v>
      </c>
      <c r="C13" s="1" t="s">
        <v>13</v>
      </c>
      <c r="D13" s="1">
        <v>30</v>
      </c>
      <c r="E13" s="1">
        <v>30</v>
      </c>
      <c r="F13" s="1"/>
      <c r="G13" s="1"/>
      <c r="H13" s="1"/>
      <c r="I13" s="1"/>
      <c r="J13" s="50">
        <f>(E13+F13)/15</f>
        <v>2</v>
      </c>
      <c r="K13" s="54"/>
    </row>
    <row r="14" spans="1:11" x14ac:dyDescent="0.25">
      <c r="A14" s="49" t="s">
        <v>99</v>
      </c>
      <c r="B14" s="149"/>
      <c r="C14" s="1" t="s">
        <v>13</v>
      </c>
      <c r="D14" s="1">
        <v>30</v>
      </c>
      <c r="E14" s="1">
        <v>30</v>
      </c>
      <c r="F14" s="1"/>
      <c r="G14" s="1"/>
      <c r="H14" s="1"/>
      <c r="I14" s="1"/>
      <c r="J14" s="50">
        <f>(E14+F14)/15</f>
        <v>2</v>
      </c>
      <c r="K14" s="54"/>
    </row>
    <row r="15" spans="1:11" x14ac:dyDescent="0.25">
      <c r="A15" s="48" t="s">
        <v>25</v>
      </c>
      <c r="B15" s="52"/>
      <c r="C15" s="4"/>
      <c r="D15" s="4"/>
      <c r="E15" s="4"/>
      <c r="F15" s="4"/>
      <c r="G15" s="4"/>
      <c r="H15" s="4"/>
      <c r="I15" s="4"/>
      <c r="J15" s="4"/>
      <c r="K15" s="53"/>
    </row>
    <row r="16" spans="1:11" x14ac:dyDescent="0.25">
      <c r="A16" s="49" t="s">
        <v>100</v>
      </c>
      <c r="B16" s="124">
        <v>3</v>
      </c>
      <c r="C16" s="1" t="s">
        <v>13</v>
      </c>
      <c r="D16" s="1">
        <v>30</v>
      </c>
      <c r="E16" s="1"/>
      <c r="F16" s="1">
        <v>30</v>
      </c>
      <c r="G16" s="1"/>
      <c r="H16" s="1"/>
      <c r="I16" s="1"/>
      <c r="J16" s="50">
        <f>(E16+F16)/15</f>
        <v>2</v>
      </c>
      <c r="K16" s="55"/>
    </row>
    <row r="17" spans="1:11" x14ac:dyDescent="0.25">
      <c r="A17" s="49" t="s">
        <v>101</v>
      </c>
      <c r="B17" s="125"/>
      <c r="C17" s="1" t="s">
        <v>13</v>
      </c>
      <c r="D17" s="1">
        <v>30</v>
      </c>
      <c r="E17" s="1"/>
      <c r="F17" s="1">
        <v>30</v>
      </c>
      <c r="G17" s="1"/>
      <c r="H17" s="1"/>
      <c r="I17" s="1"/>
      <c r="J17" s="50">
        <f>(E17+F17)/15</f>
        <v>2</v>
      </c>
      <c r="K17" s="55"/>
    </row>
    <row r="18" spans="1:11" x14ac:dyDescent="0.25">
      <c r="A18" s="48" t="s">
        <v>27</v>
      </c>
      <c r="B18" s="115"/>
      <c r="C18" s="116"/>
      <c r="D18" s="116"/>
      <c r="E18" s="116"/>
      <c r="F18" s="116"/>
      <c r="G18" s="116"/>
      <c r="H18" s="116"/>
      <c r="I18" s="116"/>
      <c r="J18" s="116"/>
      <c r="K18" s="117"/>
    </row>
    <row r="19" spans="1:11" ht="16.5" customHeight="1" x14ac:dyDescent="0.25">
      <c r="A19" s="48" t="s">
        <v>37</v>
      </c>
      <c r="B19" s="115"/>
      <c r="C19" s="116"/>
      <c r="D19" s="116"/>
      <c r="E19" s="116"/>
      <c r="F19" s="116"/>
      <c r="G19" s="116"/>
      <c r="H19" s="116"/>
      <c r="I19" s="116"/>
      <c r="J19" s="116"/>
      <c r="K19" s="117"/>
    </row>
    <row r="20" spans="1:11" ht="24" x14ac:dyDescent="0.25">
      <c r="A20" s="49" t="s">
        <v>102</v>
      </c>
      <c r="B20" s="148">
        <v>2</v>
      </c>
      <c r="C20" s="3" t="s">
        <v>13</v>
      </c>
      <c r="D20" s="3">
        <v>30</v>
      </c>
      <c r="E20" s="3">
        <v>15</v>
      </c>
      <c r="F20" s="3"/>
      <c r="G20" s="3">
        <v>15</v>
      </c>
      <c r="H20" s="3"/>
      <c r="I20" s="3"/>
      <c r="J20" s="50">
        <f>(E20+F20)/15</f>
        <v>1</v>
      </c>
      <c r="K20" s="1">
        <f>(G20+H20)/15</f>
        <v>1</v>
      </c>
    </row>
    <row r="21" spans="1:11" ht="24" x14ac:dyDescent="0.25">
      <c r="A21" s="49" t="s">
        <v>103</v>
      </c>
      <c r="B21" s="149"/>
      <c r="C21" s="3" t="s">
        <v>13</v>
      </c>
      <c r="D21" s="3">
        <v>30</v>
      </c>
      <c r="E21" s="3">
        <v>15</v>
      </c>
      <c r="F21" s="3"/>
      <c r="G21" s="3">
        <v>15</v>
      </c>
      <c r="H21" s="3"/>
      <c r="I21" s="3"/>
      <c r="J21" s="50">
        <f>(E21+F21)/15</f>
        <v>1</v>
      </c>
      <c r="K21" s="1">
        <f>(G21+H21)/15</f>
        <v>1</v>
      </c>
    </row>
    <row r="22" spans="1:11" x14ac:dyDescent="0.25">
      <c r="A22" s="56" t="s">
        <v>38</v>
      </c>
      <c r="B22" s="115"/>
      <c r="C22" s="116"/>
      <c r="D22" s="116"/>
      <c r="E22" s="116"/>
      <c r="F22" s="116"/>
      <c r="G22" s="116"/>
      <c r="H22" s="116"/>
      <c r="I22" s="116"/>
      <c r="J22" s="116"/>
      <c r="K22" s="117"/>
    </row>
    <row r="23" spans="1:11" x14ac:dyDescent="0.25">
      <c r="A23" s="57" t="s">
        <v>104</v>
      </c>
      <c r="B23" s="148">
        <v>5</v>
      </c>
      <c r="C23" s="3" t="s">
        <v>13</v>
      </c>
      <c r="D23" s="3">
        <v>45</v>
      </c>
      <c r="E23" s="3"/>
      <c r="F23" s="3"/>
      <c r="G23" s="3"/>
      <c r="H23" s="3">
        <v>45</v>
      </c>
      <c r="I23" s="3"/>
      <c r="J23" s="3"/>
      <c r="K23" s="3">
        <v>3</v>
      </c>
    </row>
    <row r="24" spans="1:11" x14ac:dyDescent="0.25">
      <c r="A24" s="57" t="s">
        <v>105</v>
      </c>
      <c r="B24" s="149"/>
      <c r="C24" s="3" t="s">
        <v>13</v>
      </c>
      <c r="D24" s="3">
        <v>45</v>
      </c>
      <c r="E24" s="3"/>
      <c r="F24" s="3"/>
      <c r="G24" s="3"/>
      <c r="H24" s="3">
        <v>45</v>
      </c>
      <c r="I24" s="3"/>
      <c r="J24" s="3"/>
      <c r="K24" s="3">
        <v>3</v>
      </c>
    </row>
    <row r="25" spans="1:11" x14ac:dyDescent="0.25">
      <c r="A25" s="130" t="s">
        <v>106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x14ac:dyDescent="0.25">
      <c r="A26" s="56" t="s">
        <v>46</v>
      </c>
      <c r="B26" s="115"/>
      <c r="C26" s="116"/>
      <c r="D26" s="116"/>
      <c r="E26" s="116"/>
      <c r="F26" s="116"/>
      <c r="G26" s="116"/>
      <c r="H26" s="116"/>
      <c r="I26" s="116"/>
      <c r="J26" s="116"/>
      <c r="K26" s="117"/>
    </row>
    <row r="27" spans="1:11" ht="24" x14ac:dyDescent="0.25">
      <c r="A27" s="57" t="s">
        <v>107</v>
      </c>
      <c r="B27" s="148">
        <v>4</v>
      </c>
      <c r="C27" s="3" t="s">
        <v>13</v>
      </c>
      <c r="D27" s="3">
        <v>45</v>
      </c>
      <c r="E27" s="3"/>
      <c r="F27" s="3"/>
      <c r="G27" s="3">
        <v>15</v>
      </c>
      <c r="H27" s="3">
        <v>30</v>
      </c>
      <c r="I27" s="3"/>
      <c r="J27" s="3"/>
      <c r="K27" s="3">
        <v>3</v>
      </c>
    </row>
    <row r="28" spans="1:11" ht="24" x14ac:dyDescent="0.25">
      <c r="A28" s="57" t="s">
        <v>108</v>
      </c>
      <c r="B28" s="149"/>
      <c r="C28" s="3" t="s">
        <v>13</v>
      </c>
      <c r="D28" s="3">
        <v>45</v>
      </c>
      <c r="E28" s="3"/>
      <c r="F28" s="3"/>
      <c r="G28" s="3">
        <v>15</v>
      </c>
      <c r="H28" s="3">
        <v>30</v>
      </c>
      <c r="I28" s="3"/>
      <c r="J28" s="3"/>
      <c r="K28" s="3">
        <v>3</v>
      </c>
    </row>
    <row r="29" spans="1:11" x14ac:dyDescent="0.25">
      <c r="A29" s="56" t="s">
        <v>47</v>
      </c>
      <c r="B29" s="115"/>
      <c r="C29" s="116"/>
      <c r="D29" s="116"/>
      <c r="E29" s="116"/>
      <c r="F29" s="116"/>
      <c r="G29" s="116"/>
      <c r="H29" s="116"/>
      <c r="I29" s="116"/>
      <c r="J29" s="116"/>
      <c r="K29" s="117"/>
    </row>
    <row r="30" spans="1:11" x14ac:dyDescent="0.25">
      <c r="A30" s="57" t="s">
        <v>109</v>
      </c>
      <c r="B30" s="124">
        <v>2</v>
      </c>
      <c r="C30" s="1" t="s">
        <v>13</v>
      </c>
      <c r="D30" s="1">
        <v>30</v>
      </c>
      <c r="E30" s="1"/>
      <c r="F30" s="1">
        <v>30</v>
      </c>
      <c r="G30" s="1"/>
      <c r="H30" s="1"/>
      <c r="I30" s="1"/>
      <c r="J30" s="50">
        <f>(E30+F30)/15</f>
        <v>2</v>
      </c>
      <c r="K30" s="1"/>
    </row>
    <row r="31" spans="1:11" x14ac:dyDescent="0.25">
      <c r="A31" s="57" t="s">
        <v>110</v>
      </c>
      <c r="B31" s="125"/>
      <c r="C31" s="1" t="s">
        <v>13</v>
      </c>
      <c r="D31" s="1">
        <v>30</v>
      </c>
      <c r="E31" s="1"/>
      <c r="F31" s="1">
        <v>30</v>
      </c>
      <c r="G31" s="1"/>
      <c r="H31" s="1"/>
      <c r="I31" s="1"/>
      <c r="J31" s="50">
        <f>(E31+F31)/15</f>
        <v>2</v>
      </c>
      <c r="K31" s="1"/>
    </row>
    <row r="32" spans="1:11" x14ac:dyDescent="0.25">
      <c r="A32" s="130" t="s">
        <v>48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</row>
    <row r="33" spans="1:11" x14ac:dyDescent="0.25">
      <c r="A33" s="57" t="s">
        <v>111</v>
      </c>
      <c r="B33" s="124">
        <v>1</v>
      </c>
      <c r="C33" s="58" t="s">
        <v>13</v>
      </c>
      <c r="D33" s="1">
        <v>15</v>
      </c>
      <c r="E33" s="1"/>
      <c r="F33" s="1">
        <v>15</v>
      </c>
      <c r="G33" s="1"/>
      <c r="H33" s="37"/>
      <c r="I33" s="37"/>
      <c r="J33" s="50">
        <f>(E33+F33)/15</f>
        <v>1</v>
      </c>
      <c r="K33" s="1"/>
    </row>
    <row r="34" spans="1:11" x14ac:dyDescent="0.25">
      <c r="A34" s="57" t="s">
        <v>112</v>
      </c>
      <c r="B34" s="125"/>
      <c r="C34" s="58" t="s">
        <v>13</v>
      </c>
      <c r="D34" s="1">
        <v>15</v>
      </c>
      <c r="E34" s="1"/>
      <c r="F34" s="1">
        <v>15</v>
      </c>
      <c r="G34" s="1"/>
      <c r="H34" s="37"/>
      <c r="I34" s="37"/>
      <c r="J34" s="50">
        <f>(E34+F34)/15</f>
        <v>1</v>
      </c>
      <c r="K34" s="1"/>
    </row>
    <row r="35" spans="1:11" x14ac:dyDescent="0.25">
      <c r="A35" s="130" t="s">
        <v>113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1:11" x14ac:dyDescent="0.25">
      <c r="A36" s="56" t="s">
        <v>56</v>
      </c>
      <c r="B36" s="115"/>
      <c r="C36" s="116"/>
      <c r="D36" s="116"/>
      <c r="E36" s="116"/>
      <c r="F36" s="116"/>
      <c r="G36" s="116"/>
      <c r="H36" s="116"/>
      <c r="I36" s="116"/>
      <c r="J36" s="116"/>
      <c r="K36" s="117"/>
    </row>
    <row r="37" spans="1:11" x14ac:dyDescent="0.25">
      <c r="A37" s="57" t="s">
        <v>114</v>
      </c>
      <c r="B37" s="124">
        <v>2</v>
      </c>
      <c r="C37" s="1" t="s">
        <v>13</v>
      </c>
      <c r="D37" s="1">
        <v>30</v>
      </c>
      <c r="E37" s="1"/>
      <c r="F37" s="1">
        <v>30</v>
      </c>
      <c r="G37" s="1"/>
      <c r="H37" s="1"/>
      <c r="I37" s="1"/>
      <c r="J37" s="50">
        <f>(E37+F37)/15</f>
        <v>2</v>
      </c>
      <c r="K37" s="1"/>
    </row>
    <row r="38" spans="1:11" x14ac:dyDescent="0.25">
      <c r="A38" s="57" t="s">
        <v>115</v>
      </c>
      <c r="B38" s="125"/>
      <c r="C38" s="1" t="s">
        <v>13</v>
      </c>
      <c r="D38" s="1">
        <v>30</v>
      </c>
      <c r="E38" s="1"/>
      <c r="F38" s="1">
        <v>30</v>
      </c>
      <c r="G38" s="1"/>
      <c r="H38" s="1"/>
      <c r="I38" s="1"/>
      <c r="J38" s="50">
        <f>(E38+F38)/15</f>
        <v>2</v>
      </c>
      <c r="K38" s="1"/>
    </row>
    <row r="39" spans="1:11" x14ac:dyDescent="0.25">
      <c r="A39" s="56" t="s">
        <v>57</v>
      </c>
      <c r="B39" s="115"/>
      <c r="C39" s="116"/>
      <c r="D39" s="116"/>
      <c r="E39" s="116"/>
      <c r="F39" s="116"/>
      <c r="G39" s="116"/>
      <c r="H39" s="116"/>
      <c r="I39" s="116"/>
      <c r="J39" s="116"/>
      <c r="K39" s="117"/>
    </row>
    <row r="40" spans="1:11" x14ac:dyDescent="0.25">
      <c r="A40" s="57" t="s">
        <v>116</v>
      </c>
      <c r="B40" s="124">
        <v>2</v>
      </c>
      <c r="C40" s="1" t="s">
        <v>13</v>
      </c>
      <c r="D40" s="1">
        <v>30</v>
      </c>
      <c r="E40" s="1">
        <v>30</v>
      </c>
      <c r="F40" s="1"/>
      <c r="G40" s="1"/>
      <c r="H40" s="1"/>
      <c r="I40" s="1"/>
      <c r="J40" s="50">
        <f>(E40+F40)/15</f>
        <v>2</v>
      </c>
      <c r="K40" s="1"/>
    </row>
    <row r="41" spans="1:11" x14ac:dyDescent="0.25">
      <c r="A41" s="57" t="s">
        <v>117</v>
      </c>
      <c r="B41" s="125"/>
      <c r="C41" s="1" t="s">
        <v>13</v>
      </c>
      <c r="D41" s="1">
        <v>30</v>
      </c>
      <c r="E41" s="1">
        <v>30</v>
      </c>
      <c r="F41" s="1"/>
      <c r="G41" s="1"/>
      <c r="H41" s="1"/>
      <c r="I41" s="1"/>
      <c r="J41" s="50">
        <f>(E41+F41)/15</f>
        <v>2</v>
      </c>
      <c r="K41" s="1"/>
    </row>
    <row r="42" spans="1:11" x14ac:dyDescent="0.25">
      <c r="A42" s="56" t="s">
        <v>58</v>
      </c>
      <c r="B42" s="115"/>
      <c r="C42" s="116"/>
      <c r="D42" s="116"/>
      <c r="E42" s="116"/>
      <c r="F42" s="116"/>
      <c r="G42" s="116"/>
      <c r="H42" s="116"/>
      <c r="I42" s="116"/>
      <c r="J42" s="116"/>
      <c r="K42" s="117"/>
    </row>
    <row r="43" spans="1:11" x14ac:dyDescent="0.25">
      <c r="A43" s="57" t="s">
        <v>118</v>
      </c>
      <c r="B43" s="124">
        <v>4</v>
      </c>
      <c r="C43" s="1" t="s">
        <v>17</v>
      </c>
      <c r="D43" s="1">
        <v>45</v>
      </c>
      <c r="E43" s="1"/>
      <c r="F43" s="1">
        <v>15</v>
      </c>
      <c r="G43" s="1">
        <v>10</v>
      </c>
      <c r="H43" s="1">
        <v>15</v>
      </c>
      <c r="I43" s="1">
        <v>5</v>
      </c>
      <c r="J43" s="50">
        <f>(E43+F43)/15</f>
        <v>1</v>
      </c>
      <c r="K43" s="1">
        <v>2</v>
      </c>
    </row>
    <row r="44" spans="1:11" ht="24" x14ac:dyDescent="0.25">
      <c r="A44" s="57" t="s">
        <v>119</v>
      </c>
      <c r="B44" s="125"/>
      <c r="C44" s="1" t="s">
        <v>17</v>
      </c>
      <c r="D44" s="1">
        <v>45</v>
      </c>
      <c r="E44" s="1"/>
      <c r="F44" s="1">
        <v>15</v>
      </c>
      <c r="G44" s="1">
        <v>10</v>
      </c>
      <c r="H44" s="1">
        <v>15</v>
      </c>
      <c r="I44" s="1">
        <v>5</v>
      </c>
      <c r="J44" s="50">
        <f>(E44+F44)/15</f>
        <v>1</v>
      </c>
      <c r="K44" s="1">
        <v>2</v>
      </c>
    </row>
    <row r="45" spans="1:11" x14ac:dyDescent="0.25">
      <c r="A45" s="130" t="s">
        <v>120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 ht="24" x14ac:dyDescent="0.25">
      <c r="A46" s="59" t="s">
        <v>66</v>
      </c>
      <c r="B46" s="1">
        <v>3</v>
      </c>
      <c r="C46" s="3" t="s">
        <v>13</v>
      </c>
      <c r="D46" s="1">
        <v>35</v>
      </c>
      <c r="E46" s="1"/>
      <c r="F46" s="1"/>
      <c r="G46" s="1">
        <v>10</v>
      </c>
      <c r="H46" s="1">
        <v>25</v>
      </c>
      <c r="I46" s="1"/>
      <c r="J46" s="50">
        <f>(E46+F46)/15</f>
        <v>0</v>
      </c>
      <c r="K46" s="54">
        <f>(G46+H46)/15</f>
        <v>2.3333333333333335</v>
      </c>
    </row>
    <row r="47" spans="1:11" ht="24" x14ac:dyDescent="0.25">
      <c r="A47" s="59" t="s">
        <v>67</v>
      </c>
      <c r="B47" s="1">
        <v>4</v>
      </c>
      <c r="C47" s="3" t="s">
        <v>13</v>
      </c>
      <c r="D47" s="1">
        <v>50</v>
      </c>
      <c r="E47" s="1">
        <v>15</v>
      </c>
      <c r="F47" s="1"/>
      <c r="G47" s="1">
        <v>10</v>
      </c>
      <c r="H47" s="1">
        <v>20</v>
      </c>
      <c r="I47" s="1">
        <v>5</v>
      </c>
      <c r="J47" s="50">
        <f>(E47+F47)/15</f>
        <v>1</v>
      </c>
      <c r="K47" s="54">
        <v>2</v>
      </c>
    </row>
    <row r="48" spans="1:11" x14ac:dyDescent="0.25">
      <c r="A48" s="56" t="s">
        <v>68</v>
      </c>
      <c r="B48" s="60"/>
      <c r="C48" s="61"/>
      <c r="D48" s="5"/>
      <c r="E48" s="5"/>
      <c r="F48" s="5"/>
      <c r="G48" s="5"/>
      <c r="H48" s="5"/>
      <c r="I48" s="5"/>
      <c r="J48" s="62"/>
      <c r="K48" s="5"/>
    </row>
    <row r="49" spans="1:11" x14ac:dyDescent="0.25">
      <c r="A49" s="57" t="s">
        <v>121</v>
      </c>
      <c r="B49" s="124">
        <v>2</v>
      </c>
      <c r="C49" s="1" t="s">
        <v>13</v>
      </c>
      <c r="D49" s="1">
        <v>30</v>
      </c>
      <c r="E49" s="1"/>
      <c r="F49" s="1">
        <v>30</v>
      </c>
      <c r="G49" s="1"/>
      <c r="H49" s="1"/>
      <c r="I49" s="1"/>
      <c r="J49" s="50">
        <f>(E49+F49)/15</f>
        <v>2</v>
      </c>
      <c r="K49" s="1"/>
    </row>
    <row r="50" spans="1:11" x14ac:dyDescent="0.25">
      <c r="A50" s="57" t="s">
        <v>122</v>
      </c>
      <c r="B50" s="125"/>
      <c r="C50" s="1" t="s">
        <v>13</v>
      </c>
      <c r="D50" s="1">
        <v>30</v>
      </c>
      <c r="E50" s="1"/>
      <c r="F50" s="1">
        <v>30</v>
      </c>
      <c r="G50" s="1"/>
      <c r="H50" s="1"/>
      <c r="I50" s="1"/>
      <c r="J50" s="50">
        <f>(E50+F50)/15</f>
        <v>2</v>
      </c>
      <c r="K50" s="1"/>
    </row>
    <row r="51" spans="1:11" x14ac:dyDescent="0.25">
      <c r="A51" s="56" t="s">
        <v>69</v>
      </c>
      <c r="B51" s="115"/>
      <c r="C51" s="116"/>
      <c r="D51" s="116"/>
      <c r="E51" s="116"/>
      <c r="F51" s="116"/>
      <c r="G51" s="116"/>
      <c r="H51" s="116"/>
      <c r="I51" s="116"/>
      <c r="J51" s="116"/>
      <c r="K51" s="117"/>
    </row>
    <row r="52" spans="1:11" ht="24" x14ac:dyDescent="0.25">
      <c r="A52" s="57" t="s">
        <v>123</v>
      </c>
      <c r="B52" s="124">
        <v>1</v>
      </c>
      <c r="C52" s="1" t="s">
        <v>13</v>
      </c>
      <c r="D52" s="1">
        <v>15</v>
      </c>
      <c r="E52" s="1"/>
      <c r="F52" s="1">
        <v>15</v>
      </c>
      <c r="G52" s="1"/>
      <c r="H52" s="1"/>
      <c r="I52" s="1"/>
      <c r="J52" s="50">
        <f>(E52+F52)/15</f>
        <v>1</v>
      </c>
      <c r="K52" s="1"/>
    </row>
    <row r="53" spans="1:11" ht="18" customHeight="1" x14ac:dyDescent="0.25">
      <c r="A53" s="57" t="s">
        <v>124</v>
      </c>
      <c r="B53" s="125"/>
      <c r="C53" s="1" t="s">
        <v>13</v>
      </c>
      <c r="D53" s="1">
        <v>15</v>
      </c>
      <c r="E53" s="1"/>
      <c r="F53" s="1">
        <v>15</v>
      </c>
      <c r="G53" s="1"/>
      <c r="H53" s="1"/>
      <c r="I53" s="1"/>
      <c r="J53" s="50">
        <f>(E53+F53)/15</f>
        <v>1</v>
      </c>
      <c r="K53" s="1"/>
    </row>
    <row r="54" spans="1:11" x14ac:dyDescent="0.25">
      <c r="A54" s="127" t="s">
        <v>125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9"/>
    </row>
    <row r="55" spans="1:11" ht="24" x14ac:dyDescent="0.25">
      <c r="A55" s="59" t="s">
        <v>75</v>
      </c>
      <c r="B55" s="3">
        <v>4</v>
      </c>
      <c r="C55" s="3" t="s">
        <v>13</v>
      </c>
      <c r="D55" s="3">
        <v>45</v>
      </c>
      <c r="E55" s="3"/>
      <c r="F55" s="3">
        <v>15</v>
      </c>
      <c r="G55" s="3">
        <v>10</v>
      </c>
      <c r="H55" s="3">
        <v>15</v>
      </c>
      <c r="I55" s="3">
        <v>5</v>
      </c>
      <c r="J55" s="3">
        <f>(E55+F55)/15</f>
        <v>1</v>
      </c>
      <c r="K55" s="63">
        <v>2</v>
      </c>
    </row>
    <row r="56" spans="1:11" ht="24" x14ac:dyDescent="0.25">
      <c r="A56" s="59" t="s">
        <v>76</v>
      </c>
      <c r="B56" s="1">
        <v>3</v>
      </c>
      <c r="C56" s="3" t="s">
        <v>17</v>
      </c>
      <c r="D56" s="1">
        <v>35</v>
      </c>
      <c r="E56" s="1"/>
      <c r="F56" s="1">
        <v>15</v>
      </c>
      <c r="G56" s="1">
        <v>5</v>
      </c>
      <c r="H56" s="1">
        <v>10</v>
      </c>
      <c r="I56" s="1">
        <v>5</v>
      </c>
      <c r="J56" s="50">
        <f>(E56+F56)/15</f>
        <v>1</v>
      </c>
      <c r="K56" s="54">
        <v>2</v>
      </c>
    </row>
    <row r="57" spans="1:11" x14ac:dyDescent="0.25">
      <c r="A57" s="56" t="s">
        <v>77</v>
      </c>
      <c r="B57" s="115"/>
      <c r="C57" s="116"/>
      <c r="D57" s="116"/>
      <c r="E57" s="116"/>
      <c r="F57" s="116"/>
      <c r="G57" s="116"/>
      <c r="H57" s="116"/>
      <c r="I57" s="116"/>
      <c r="J57" s="116"/>
      <c r="K57" s="117"/>
    </row>
    <row r="58" spans="1:11" x14ac:dyDescent="0.25">
      <c r="A58" s="57" t="s">
        <v>126</v>
      </c>
      <c r="B58" s="124">
        <v>4</v>
      </c>
      <c r="C58" s="1" t="s">
        <v>13</v>
      </c>
      <c r="D58" s="1">
        <v>45</v>
      </c>
      <c r="E58" s="1"/>
      <c r="F58" s="1">
        <v>15</v>
      </c>
      <c r="G58" s="1">
        <v>30</v>
      </c>
      <c r="H58" s="1"/>
      <c r="I58" s="1"/>
      <c r="J58" s="50">
        <f>(E58+F58)/15</f>
        <v>1</v>
      </c>
      <c r="K58" s="1">
        <f>(G58+H58)/15</f>
        <v>2</v>
      </c>
    </row>
    <row r="59" spans="1:11" x14ac:dyDescent="0.25">
      <c r="A59" s="57" t="s">
        <v>127</v>
      </c>
      <c r="B59" s="125"/>
      <c r="C59" s="1" t="s">
        <v>13</v>
      </c>
      <c r="D59" s="1">
        <v>45</v>
      </c>
      <c r="E59" s="1"/>
      <c r="F59" s="1">
        <v>15</v>
      </c>
      <c r="G59" s="1">
        <v>30</v>
      </c>
      <c r="H59" s="1"/>
      <c r="I59" s="1"/>
      <c r="J59" s="50">
        <f>(E59+F59)/15</f>
        <v>1</v>
      </c>
      <c r="K59" s="1">
        <f>(G59+H59)/15</f>
        <v>2</v>
      </c>
    </row>
    <row r="60" spans="1:11" x14ac:dyDescent="0.25">
      <c r="A60" s="130" t="s">
        <v>128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</row>
    <row r="61" spans="1:11" ht="24" x14ac:dyDescent="0.25">
      <c r="A61" s="59" t="s">
        <v>82</v>
      </c>
      <c r="B61" s="1">
        <v>2</v>
      </c>
      <c r="C61" s="3" t="s">
        <v>13</v>
      </c>
      <c r="D61" s="1">
        <v>30</v>
      </c>
      <c r="E61" s="1">
        <v>30</v>
      </c>
      <c r="F61" s="1"/>
      <c r="G61" s="1"/>
      <c r="H61" s="1"/>
      <c r="I61" s="1"/>
      <c r="J61" s="50">
        <f t="shared" ref="J61:J64" si="0">(E61+F61)/15</f>
        <v>2</v>
      </c>
      <c r="K61" s="54">
        <f>(G61+H61)/15</f>
        <v>0</v>
      </c>
    </row>
    <row r="62" spans="1:11" ht="24" x14ac:dyDescent="0.25">
      <c r="A62" s="59" t="s">
        <v>83</v>
      </c>
      <c r="B62" s="1">
        <v>2</v>
      </c>
      <c r="C62" s="3" t="s">
        <v>13</v>
      </c>
      <c r="D62" s="1">
        <v>30</v>
      </c>
      <c r="E62" s="1">
        <v>15</v>
      </c>
      <c r="F62" s="1"/>
      <c r="G62" s="1">
        <v>5</v>
      </c>
      <c r="H62" s="1">
        <v>10</v>
      </c>
      <c r="I62" s="1"/>
      <c r="J62" s="50">
        <f t="shared" si="0"/>
        <v>1</v>
      </c>
      <c r="K62" s="54">
        <f t="shared" ref="K62" si="1">(G62+H62)/15</f>
        <v>1</v>
      </c>
    </row>
    <row r="63" spans="1:11" ht="24" x14ac:dyDescent="0.25">
      <c r="A63" s="59" t="s">
        <v>84</v>
      </c>
      <c r="B63" s="1">
        <v>3</v>
      </c>
      <c r="C63" s="3" t="s">
        <v>13</v>
      </c>
      <c r="D63" s="1">
        <v>30</v>
      </c>
      <c r="E63" s="1"/>
      <c r="F63" s="1">
        <v>15</v>
      </c>
      <c r="G63" s="1">
        <v>15</v>
      </c>
      <c r="H63" s="1"/>
      <c r="I63" s="1"/>
      <c r="J63" s="50">
        <f t="shared" si="0"/>
        <v>1</v>
      </c>
      <c r="K63" s="54">
        <f>(G63+H63)/15</f>
        <v>1</v>
      </c>
    </row>
    <row r="64" spans="1:11" ht="24" x14ac:dyDescent="0.25">
      <c r="A64" s="59" t="s">
        <v>85</v>
      </c>
      <c r="B64" s="1">
        <v>3</v>
      </c>
      <c r="C64" s="3" t="s">
        <v>13</v>
      </c>
      <c r="D64" s="1">
        <v>30</v>
      </c>
      <c r="E64" s="1"/>
      <c r="F64" s="1">
        <v>15</v>
      </c>
      <c r="G64" s="1">
        <v>15</v>
      </c>
      <c r="H64" s="1"/>
      <c r="I64" s="1"/>
      <c r="J64" s="50">
        <f t="shared" si="0"/>
        <v>1</v>
      </c>
      <c r="K64" s="54">
        <v>1</v>
      </c>
    </row>
    <row r="65" spans="1:11" x14ac:dyDescent="0.25">
      <c r="A65" s="56" t="s">
        <v>129</v>
      </c>
      <c r="B65" s="115"/>
      <c r="C65" s="116"/>
      <c r="D65" s="116"/>
      <c r="E65" s="116"/>
      <c r="F65" s="116"/>
      <c r="G65" s="116"/>
      <c r="H65" s="116"/>
      <c r="I65" s="116"/>
      <c r="J65" s="116"/>
      <c r="K65" s="117"/>
    </row>
    <row r="66" spans="1:11" ht="24" x14ac:dyDescent="0.25">
      <c r="A66" s="57" t="s">
        <v>130</v>
      </c>
      <c r="B66" s="124">
        <v>4</v>
      </c>
      <c r="C66" s="3" t="s">
        <v>17</v>
      </c>
      <c r="D66" s="1">
        <v>45</v>
      </c>
      <c r="E66" s="1">
        <v>30</v>
      </c>
      <c r="F66" s="1"/>
      <c r="G66" s="1">
        <v>5</v>
      </c>
      <c r="H66" s="1">
        <v>10</v>
      </c>
      <c r="I66" s="1"/>
      <c r="J66" s="50">
        <f>(E66+F66)/15</f>
        <v>2</v>
      </c>
      <c r="K66" s="1">
        <f>(G66+H66)/15</f>
        <v>1</v>
      </c>
    </row>
    <row r="67" spans="1:11" ht="24" x14ac:dyDescent="0.25">
      <c r="A67" s="57" t="s">
        <v>131</v>
      </c>
      <c r="B67" s="125"/>
      <c r="C67" s="3" t="s">
        <v>17</v>
      </c>
      <c r="D67" s="1">
        <v>45</v>
      </c>
      <c r="E67" s="1">
        <v>30</v>
      </c>
      <c r="F67" s="1"/>
      <c r="G67" s="1">
        <v>5</v>
      </c>
      <c r="H67" s="1">
        <v>10</v>
      </c>
      <c r="I67" s="1"/>
      <c r="J67" s="50">
        <f>(E67+F67)/15</f>
        <v>2</v>
      </c>
      <c r="K67" s="1">
        <f>(G67+H67)/15</f>
        <v>1</v>
      </c>
    </row>
    <row r="68" spans="1:11" ht="21" customHeight="1" x14ac:dyDescent="0.25">
      <c r="A68" s="64" t="s">
        <v>87</v>
      </c>
      <c r="B68" s="6"/>
      <c r="C68" s="6"/>
      <c r="D68" s="6"/>
      <c r="E68" s="6"/>
      <c r="F68" s="6"/>
      <c r="G68" s="6"/>
      <c r="H68" s="6"/>
      <c r="I68" s="6"/>
      <c r="J68" s="6"/>
      <c r="K68" s="65"/>
    </row>
    <row r="69" spans="1:11" x14ac:dyDescent="0.25">
      <c r="A69" s="57" t="s">
        <v>132</v>
      </c>
      <c r="B69" s="124">
        <v>2</v>
      </c>
      <c r="C69" s="1" t="s">
        <v>13</v>
      </c>
      <c r="D69" s="1">
        <v>30</v>
      </c>
      <c r="E69" s="1"/>
      <c r="F69" s="1">
        <v>30</v>
      </c>
      <c r="G69" s="1"/>
      <c r="H69" s="1"/>
      <c r="I69" s="1"/>
      <c r="J69" s="50">
        <f>(E69+F69)/15</f>
        <v>2</v>
      </c>
      <c r="K69" s="1"/>
    </row>
    <row r="70" spans="1:11" ht="29.25" customHeight="1" thickBot="1" x14ac:dyDescent="0.3">
      <c r="A70" s="57" t="s">
        <v>133</v>
      </c>
      <c r="B70" s="126"/>
      <c r="C70" s="1" t="s">
        <v>13</v>
      </c>
      <c r="D70" s="1">
        <v>30</v>
      </c>
      <c r="E70" s="1"/>
      <c r="F70" s="1">
        <v>30</v>
      </c>
      <c r="G70" s="1"/>
      <c r="H70" s="1"/>
      <c r="I70" s="1"/>
      <c r="J70" s="50">
        <f>(E70+F70)/15</f>
        <v>2</v>
      </c>
      <c r="K70" s="1"/>
    </row>
    <row r="71" spans="1:11" x14ac:dyDescent="0.25">
      <c r="A71" s="106" t="s">
        <v>134</v>
      </c>
      <c r="B71" s="108" t="s">
        <v>135</v>
      </c>
      <c r="C71" s="109"/>
      <c r="D71" s="109"/>
      <c r="E71" s="109"/>
      <c r="F71" s="109"/>
      <c r="G71" s="109"/>
      <c r="H71" s="109"/>
      <c r="I71" s="109"/>
      <c r="J71" s="109"/>
      <c r="K71" s="110"/>
    </row>
    <row r="72" spans="1:11" ht="23.25" customHeight="1" x14ac:dyDescent="0.25">
      <c r="A72" s="107"/>
      <c r="B72" s="118" t="s">
        <v>136</v>
      </c>
      <c r="C72" s="118"/>
      <c r="D72" s="118"/>
      <c r="E72" s="118"/>
      <c r="F72" s="118"/>
      <c r="G72" s="118"/>
      <c r="H72" s="118" t="s">
        <v>137</v>
      </c>
      <c r="I72" s="118"/>
      <c r="J72" s="118"/>
      <c r="K72" s="119"/>
    </row>
    <row r="73" spans="1:11" ht="24" customHeight="1" x14ac:dyDescent="0.25">
      <c r="A73" s="59" t="s">
        <v>138</v>
      </c>
      <c r="B73" s="111" t="s">
        <v>139</v>
      </c>
      <c r="C73" s="111"/>
      <c r="D73" s="111"/>
      <c r="E73" s="111"/>
      <c r="F73" s="111"/>
      <c r="G73" s="111"/>
      <c r="H73" s="112" t="s">
        <v>140</v>
      </c>
      <c r="I73" s="113"/>
      <c r="J73" s="113"/>
      <c r="K73" s="114"/>
    </row>
    <row r="74" spans="1:11" ht="25.5" customHeight="1" x14ac:dyDescent="0.25">
      <c r="A74" s="59" t="s">
        <v>141</v>
      </c>
      <c r="B74" s="111" t="s">
        <v>142</v>
      </c>
      <c r="C74" s="111"/>
      <c r="D74" s="111"/>
      <c r="E74" s="111"/>
      <c r="F74" s="111"/>
      <c r="G74" s="111"/>
      <c r="H74" s="112" t="s">
        <v>143</v>
      </c>
      <c r="I74" s="113"/>
      <c r="J74" s="113"/>
      <c r="K74" s="114"/>
    </row>
    <row r="75" spans="1:11" ht="22.5" customHeight="1" x14ac:dyDescent="0.25">
      <c r="A75" s="59" t="s">
        <v>144</v>
      </c>
      <c r="B75" s="111" t="s">
        <v>145</v>
      </c>
      <c r="C75" s="111"/>
      <c r="D75" s="111"/>
      <c r="E75" s="111"/>
      <c r="F75" s="111"/>
      <c r="G75" s="111"/>
      <c r="H75" s="112" t="s">
        <v>146</v>
      </c>
      <c r="I75" s="113"/>
      <c r="J75" s="113"/>
      <c r="K75" s="114"/>
    </row>
    <row r="76" spans="1:11" ht="18.75" customHeight="1" thickBot="1" x14ac:dyDescent="0.3">
      <c r="A76" s="59" t="s">
        <v>147</v>
      </c>
      <c r="B76" s="120" t="s">
        <v>148</v>
      </c>
      <c r="C76" s="120"/>
      <c r="D76" s="120"/>
      <c r="E76" s="120"/>
      <c r="F76" s="120"/>
      <c r="G76" s="120"/>
      <c r="H76" s="121" t="s">
        <v>149</v>
      </c>
      <c r="I76" s="122"/>
      <c r="J76" s="122"/>
      <c r="K76" s="123"/>
    </row>
    <row r="77" spans="1:11" ht="15.75" thickBot="1" x14ac:dyDescent="0.3">
      <c r="A77" s="59" t="s">
        <v>150</v>
      </c>
      <c r="B77" s="120" t="s">
        <v>151</v>
      </c>
      <c r="C77" s="120"/>
      <c r="D77" s="120"/>
      <c r="E77" s="120"/>
      <c r="F77" s="120"/>
      <c r="G77" s="120"/>
      <c r="H77" s="121" t="s">
        <v>152</v>
      </c>
      <c r="I77" s="122"/>
      <c r="J77" s="122"/>
      <c r="K77" s="123"/>
    </row>
    <row r="78" spans="1:11" ht="24.75" customHeight="1" thickBot="1" x14ac:dyDescent="0.3">
      <c r="A78" s="59" t="s">
        <v>153</v>
      </c>
      <c r="B78" s="120" t="s">
        <v>154</v>
      </c>
      <c r="C78" s="120"/>
      <c r="D78" s="120"/>
      <c r="E78" s="120"/>
      <c r="F78" s="120"/>
      <c r="G78" s="120"/>
      <c r="H78" s="121" t="s">
        <v>155</v>
      </c>
      <c r="I78" s="122"/>
      <c r="J78" s="122"/>
      <c r="K78" s="123"/>
    </row>
    <row r="79" spans="1:11" ht="15.75" thickBot="1" x14ac:dyDescent="0.3">
      <c r="A79" s="59" t="s">
        <v>156</v>
      </c>
      <c r="B79" s="120" t="s">
        <v>157</v>
      </c>
      <c r="C79" s="120"/>
      <c r="D79" s="120"/>
      <c r="E79" s="120"/>
      <c r="F79" s="120"/>
      <c r="G79" s="120"/>
      <c r="H79" s="121" t="s">
        <v>158</v>
      </c>
      <c r="I79" s="122"/>
      <c r="J79" s="122"/>
      <c r="K79" s="123"/>
    </row>
    <row r="80" spans="1:11" ht="27.75" customHeight="1" thickBot="1" x14ac:dyDescent="0.3">
      <c r="A80" s="59" t="s">
        <v>159</v>
      </c>
      <c r="B80" s="120" t="s">
        <v>160</v>
      </c>
      <c r="C80" s="120"/>
      <c r="D80" s="120"/>
      <c r="E80" s="120"/>
      <c r="F80" s="120"/>
      <c r="G80" s="120"/>
      <c r="H80" s="121" t="s">
        <v>161</v>
      </c>
      <c r="I80" s="122"/>
      <c r="J80" s="122"/>
      <c r="K80" s="123"/>
    </row>
    <row r="81" spans="1:11" ht="33" customHeight="1" x14ac:dyDescent="0.25">
      <c r="A81" s="151" t="s">
        <v>162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</row>
    <row r="82" spans="1:11" ht="21.75" customHeight="1" x14ac:dyDescent="0.25">
      <c r="A82" s="153" t="s">
        <v>163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</row>
    <row r="83" spans="1:11" ht="24.75" customHeight="1" x14ac:dyDescent="0.25">
      <c r="A83" s="66" t="s">
        <v>134</v>
      </c>
      <c r="B83" s="7" t="s">
        <v>164</v>
      </c>
      <c r="C83" s="7"/>
      <c r="D83" s="7"/>
      <c r="E83" s="7" t="s">
        <v>3</v>
      </c>
      <c r="F83" s="7"/>
      <c r="G83" s="7"/>
      <c r="H83" s="7" t="s">
        <v>165</v>
      </c>
      <c r="I83" s="7"/>
      <c r="J83" s="7"/>
      <c r="K83" s="7"/>
    </row>
    <row r="84" spans="1:11" x14ac:dyDescent="0.25">
      <c r="A84" s="67" t="s">
        <v>166</v>
      </c>
      <c r="E84" s="8">
        <v>2</v>
      </c>
      <c r="H84" s="8">
        <v>30</v>
      </c>
    </row>
    <row r="85" spans="1:11" ht="25.5" x14ac:dyDescent="0.25">
      <c r="A85" s="68" t="s">
        <v>224</v>
      </c>
      <c r="B85" s="9"/>
      <c r="C85" s="9"/>
      <c r="D85" s="9"/>
      <c r="E85" s="9">
        <v>1</v>
      </c>
      <c r="F85" s="9"/>
      <c r="G85" s="9"/>
      <c r="H85" s="9">
        <v>15</v>
      </c>
    </row>
    <row r="86" spans="1:11" ht="30" x14ac:dyDescent="0.25">
      <c r="A86" s="69" t="s">
        <v>167</v>
      </c>
      <c r="E86" s="8">
        <v>2</v>
      </c>
      <c r="H86" s="8">
        <v>30</v>
      </c>
    </row>
    <row r="87" spans="1:11" ht="30.75" customHeight="1" x14ac:dyDescent="0.25">
      <c r="A87" s="69" t="s">
        <v>168</v>
      </c>
      <c r="E87" s="8">
        <v>2</v>
      </c>
      <c r="H87" s="8">
        <v>30</v>
      </c>
    </row>
    <row r="88" spans="1:11" x14ac:dyDescent="0.25">
      <c r="A88" s="69" t="s">
        <v>40</v>
      </c>
      <c r="E88" s="8">
        <v>2</v>
      </c>
      <c r="H88" s="8">
        <v>30</v>
      </c>
    </row>
    <row r="89" spans="1:11" ht="15" customHeight="1" x14ac:dyDescent="0.25">
      <c r="A89" s="150" t="s">
        <v>169</v>
      </c>
      <c r="B89" s="150"/>
      <c r="C89" s="150"/>
      <c r="D89" s="150"/>
      <c r="E89" s="8">
        <v>3</v>
      </c>
      <c r="H89" s="8">
        <v>45</v>
      </c>
    </row>
    <row r="90" spans="1:11" ht="30" x14ac:dyDescent="0.25">
      <c r="A90" s="69" t="s">
        <v>170</v>
      </c>
      <c r="E90" s="8">
        <v>2</v>
      </c>
      <c r="H90" s="8">
        <v>30</v>
      </c>
    </row>
    <row r="91" spans="1:11" x14ac:dyDescent="0.25">
      <c r="A91" s="67" t="s">
        <v>19</v>
      </c>
      <c r="E91" s="8">
        <v>3</v>
      </c>
      <c r="H91" s="8">
        <v>30</v>
      </c>
    </row>
    <row r="92" spans="1:11" x14ac:dyDescent="0.25">
      <c r="A92" s="67" t="s">
        <v>20</v>
      </c>
      <c r="E92" s="8">
        <v>3</v>
      </c>
      <c r="H92" s="8">
        <v>30</v>
      </c>
    </row>
    <row r="93" spans="1:11" x14ac:dyDescent="0.25">
      <c r="A93" s="67" t="s">
        <v>21</v>
      </c>
      <c r="E93" s="8">
        <v>3</v>
      </c>
      <c r="H93" s="8">
        <v>30</v>
      </c>
    </row>
    <row r="94" spans="1:11" x14ac:dyDescent="0.25">
      <c r="A94" s="69" t="s">
        <v>22</v>
      </c>
      <c r="E94" s="8">
        <v>1</v>
      </c>
      <c r="H94" s="8">
        <v>15</v>
      </c>
    </row>
    <row r="95" spans="1:11" ht="33" customHeight="1" x14ac:dyDescent="0.25">
      <c r="A95" s="150" t="s">
        <v>171</v>
      </c>
      <c r="B95" s="150"/>
      <c r="C95" s="150"/>
      <c r="D95" s="150"/>
      <c r="E95" s="8">
        <v>2</v>
      </c>
      <c r="H95" s="8">
        <v>30</v>
      </c>
    </row>
    <row r="96" spans="1:11" ht="15" customHeight="1" x14ac:dyDescent="0.25">
      <c r="A96" s="150" t="s">
        <v>34</v>
      </c>
      <c r="B96" s="150"/>
      <c r="C96" s="150"/>
      <c r="D96" s="150"/>
      <c r="E96" s="8">
        <v>5</v>
      </c>
      <c r="H96" s="8">
        <v>60</v>
      </c>
    </row>
    <row r="97" spans="1:9" ht="45" x14ac:dyDescent="0.25">
      <c r="A97" s="69" t="s">
        <v>172</v>
      </c>
      <c r="E97" s="8">
        <v>3</v>
      </c>
      <c r="H97" s="8">
        <v>45</v>
      </c>
    </row>
    <row r="98" spans="1:9" x14ac:dyDescent="0.25">
      <c r="A98" s="7" t="s">
        <v>173</v>
      </c>
      <c r="B98" s="7"/>
      <c r="C98" s="7"/>
      <c r="D98" s="7"/>
      <c r="E98" s="7">
        <f>SUM(E84:E97)</f>
        <v>34</v>
      </c>
      <c r="F98" s="7"/>
      <c r="G98" s="7"/>
      <c r="H98" s="7">
        <f>SUM(H84:H97)</f>
        <v>450</v>
      </c>
      <c r="I98" s="7"/>
    </row>
  </sheetData>
  <mergeCells count="74">
    <mergeCell ref="B37:B38"/>
    <mergeCell ref="B33:B34"/>
    <mergeCell ref="B30:B31"/>
    <mergeCell ref="B23:B24"/>
    <mergeCell ref="B27:B28"/>
    <mergeCell ref="B36:K36"/>
    <mergeCell ref="B26:K26"/>
    <mergeCell ref="B29:K29"/>
    <mergeCell ref="A35:K35"/>
    <mergeCell ref="A96:D96"/>
    <mergeCell ref="A81:K81"/>
    <mergeCell ref="A82:K82"/>
    <mergeCell ref="A89:D89"/>
    <mergeCell ref="A95:D95"/>
    <mergeCell ref="A8:K8"/>
    <mergeCell ref="A25:K25"/>
    <mergeCell ref="A32:K32"/>
    <mergeCell ref="B9:K9"/>
    <mergeCell ref="B18:K18"/>
    <mergeCell ref="B19:K19"/>
    <mergeCell ref="B22:K22"/>
    <mergeCell ref="B10:B11"/>
    <mergeCell ref="B13:B14"/>
    <mergeCell ref="B16:B17"/>
    <mergeCell ref="B20:B21"/>
    <mergeCell ref="A1:K1"/>
    <mergeCell ref="A3:K3"/>
    <mergeCell ref="A4:K4"/>
    <mergeCell ref="A5:A7"/>
    <mergeCell ref="B5:B7"/>
    <mergeCell ref="C5:C7"/>
    <mergeCell ref="D5:D7"/>
    <mergeCell ref="J5:J7"/>
    <mergeCell ref="K5:K7"/>
    <mergeCell ref="G5:G7"/>
    <mergeCell ref="H5:H7"/>
    <mergeCell ref="A2:K2"/>
    <mergeCell ref="I5:I7"/>
    <mergeCell ref="E5:F6"/>
    <mergeCell ref="B39:K39"/>
    <mergeCell ref="B42:K42"/>
    <mergeCell ref="B51:K51"/>
    <mergeCell ref="B52:B53"/>
    <mergeCell ref="B43:B44"/>
    <mergeCell ref="B40:B41"/>
    <mergeCell ref="B49:B50"/>
    <mergeCell ref="B58:B59"/>
    <mergeCell ref="B66:B67"/>
    <mergeCell ref="B69:B70"/>
    <mergeCell ref="A54:K54"/>
    <mergeCell ref="A45:K45"/>
    <mergeCell ref="B57:K57"/>
    <mergeCell ref="A60:K60"/>
    <mergeCell ref="B80:G80"/>
    <mergeCell ref="H80:K80"/>
    <mergeCell ref="B75:G75"/>
    <mergeCell ref="H75:K75"/>
    <mergeCell ref="B76:G76"/>
    <mergeCell ref="H76:K76"/>
    <mergeCell ref="B77:G77"/>
    <mergeCell ref="H77:K77"/>
    <mergeCell ref="B78:G78"/>
    <mergeCell ref="H78:K78"/>
    <mergeCell ref="B79:G79"/>
    <mergeCell ref="H79:K79"/>
    <mergeCell ref="A71:A72"/>
    <mergeCell ref="B71:K71"/>
    <mergeCell ref="B74:G74"/>
    <mergeCell ref="H74:K74"/>
    <mergeCell ref="B65:K65"/>
    <mergeCell ref="B73:G73"/>
    <mergeCell ref="H73:K73"/>
    <mergeCell ref="B72:G72"/>
    <mergeCell ref="H72:K7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opLeftCell="A64" workbookViewId="0">
      <selection activeCell="A64" sqref="A64"/>
    </sheetView>
  </sheetViews>
  <sheetFormatPr defaultRowHeight="15" x14ac:dyDescent="0.25"/>
  <cols>
    <col min="1" max="1" width="39.5703125" style="11" customWidth="1"/>
    <col min="2" max="4" width="5.5703125" style="11" customWidth="1"/>
    <col min="5" max="5" width="6.140625" style="11" customWidth="1"/>
    <col min="6" max="6" width="7" style="11" customWidth="1"/>
    <col min="7" max="11" width="5.5703125" style="11" customWidth="1"/>
    <col min="12" max="16384" width="9.140625" style="11"/>
  </cols>
  <sheetData>
    <row r="1" spans="1:1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4"/>
      <c r="J1" s="94"/>
      <c r="K1" s="94"/>
    </row>
    <row r="2" spans="1:11" ht="18.75" customHeight="1" x14ac:dyDescent="0.25">
      <c r="A2" s="95" t="s">
        <v>174</v>
      </c>
      <c r="B2" s="96"/>
      <c r="C2" s="96"/>
      <c r="D2" s="96"/>
      <c r="E2" s="96"/>
      <c r="F2" s="96"/>
      <c r="G2" s="96"/>
      <c r="H2" s="96"/>
      <c r="I2" s="94"/>
      <c r="J2" s="94"/>
      <c r="K2" s="94"/>
    </row>
    <row r="3" spans="1:11" ht="57.75" customHeight="1" thickBot="1" x14ac:dyDescent="0.3">
      <c r="A3" s="95" t="s">
        <v>231</v>
      </c>
      <c r="B3" s="96"/>
      <c r="C3" s="96"/>
      <c r="D3" s="96"/>
      <c r="E3" s="96"/>
      <c r="F3" s="96"/>
      <c r="G3" s="96"/>
      <c r="H3" s="96"/>
      <c r="I3" s="94"/>
      <c r="J3" s="94"/>
      <c r="K3" s="94"/>
    </row>
    <row r="4" spans="1:11" ht="22.5" customHeight="1" x14ac:dyDescent="0.25">
      <c r="A4" s="100" t="s">
        <v>175</v>
      </c>
      <c r="B4" s="90" t="s">
        <v>3</v>
      </c>
      <c r="C4" s="90" t="s">
        <v>4</v>
      </c>
      <c r="D4" s="90" t="s">
        <v>5</v>
      </c>
      <c r="E4" s="102" t="s">
        <v>229</v>
      </c>
      <c r="F4" s="103"/>
      <c r="G4" s="90" t="s">
        <v>6</v>
      </c>
      <c r="H4" s="90" t="s">
        <v>7</v>
      </c>
      <c r="I4" s="90" t="s">
        <v>8</v>
      </c>
      <c r="J4" s="90" t="s">
        <v>176</v>
      </c>
      <c r="K4" s="97" t="s">
        <v>177</v>
      </c>
    </row>
    <row r="5" spans="1:11" ht="25.5" customHeight="1" x14ac:dyDescent="0.25">
      <c r="A5" s="155"/>
      <c r="B5" s="156"/>
      <c r="C5" s="157"/>
      <c r="D5" s="156"/>
      <c r="E5" s="104"/>
      <c r="F5" s="105"/>
      <c r="G5" s="156"/>
      <c r="H5" s="156"/>
      <c r="I5" s="156"/>
      <c r="J5" s="156"/>
      <c r="K5" s="158"/>
    </row>
    <row r="6" spans="1:11" ht="29.25" customHeight="1" x14ac:dyDescent="0.25">
      <c r="A6" s="155"/>
      <c r="B6" s="156"/>
      <c r="C6" s="157"/>
      <c r="D6" s="156"/>
      <c r="E6" s="10" t="s">
        <v>227</v>
      </c>
      <c r="F6" s="10" t="s">
        <v>228</v>
      </c>
      <c r="G6" s="156"/>
      <c r="H6" s="156"/>
      <c r="I6" s="156"/>
      <c r="J6" s="156"/>
      <c r="K6" s="158"/>
    </row>
    <row r="7" spans="1:11" x14ac:dyDescent="0.25">
      <c r="A7" s="87" t="s">
        <v>178</v>
      </c>
      <c r="B7" s="159"/>
      <c r="C7" s="159"/>
      <c r="D7" s="159"/>
      <c r="E7" s="159"/>
      <c r="F7" s="159"/>
      <c r="G7" s="159"/>
      <c r="H7" s="159"/>
      <c r="I7" s="159"/>
      <c r="J7" s="159"/>
      <c r="K7" s="160"/>
    </row>
    <row r="8" spans="1:11" x14ac:dyDescent="0.25">
      <c r="A8" s="27" t="s">
        <v>179</v>
      </c>
      <c r="B8" s="28">
        <v>2</v>
      </c>
      <c r="C8" s="29" t="s">
        <v>13</v>
      </c>
      <c r="D8" s="29">
        <v>16</v>
      </c>
      <c r="E8" s="29"/>
      <c r="F8" s="29"/>
      <c r="G8" s="29"/>
      <c r="H8" s="29">
        <v>16</v>
      </c>
      <c r="I8" s="13"/>
      <c r="J8" s="14">
        <f>F8/8</f>
        <v>0</v>
      </c>
      <c r="K8" s="15">
        <f>(G8+H8)/8</f>
        <v>2</v>
      </c>
    </row>
    <row r="9" spans="1:11" x14ac:dyDescent="0.25">
      <c r="A9" s="27" t="s">
        <v>14</v>
      </c>
      <c r="B9" s="28">
        <v>1</v>
      </c>
      <c r="C9" s="29" t="s">
        <v>13</v>
      </c>
      <c r="D9" s="29">
        <v>8</v>
      </c>
      <c r="E9" s="29"/>
      <c r="F9" s="29">
        <v>8</v>
      </c>
      <c r="G9" s="29"/>
      <c r="H9" s="29"/>
      <c r="I9" s="13"/>
      <c r="J9" s="14">
        <f t="shared" ref="J9:J18" si="0">F9/8</f>
        <v>1</v>
      </c>
      <c r="K9" s="15">
        <f t="shared" ref="K9:K18" si="1">(G9+H9)/8</f>
        <v>0</v>
      </c>
    </row>
    <row r="10" spans="1:11" x14ac:dyDescent="0.25">
      <c r="A10" s="12" t="s">
        <v>180</v>
      </c>
      <c r="B10" s="1">
        <v>2</v>
      </c>
      <c r="C10" s="30" t="s">
        <v>13</v>
      </c>
      <c r="D10" s="30">
        <v>16</v>
      </c>
      <c r="E10" s="30"/>
      <c r="F10" s="30">
        <v>8</v>
      </c>
      <c r="G10" s="30">
        <v>2</v>
      </c>
      <c r="H10" s="30">
        <v>6</v>
      </c>
      <c r="I10" s="13"/>
      <c r="J10" s="14">
        <f t="shared" si="0"/>
        <v>1</v>
      </c>
      <c r="K10" s="15">
        <f t="shared" si="1"/>
        <v>1</v>
      </c>
    </row>
    <row r="11" spans="1:11" x14ac:dyDescent="0.25">
      <c r="A11" s="27" t="s">
        <v>16</v>
      </c>
      <c r="B11" s="28">
        <v>5</v>
      </c>
      <c r="C11" s="13" t="s">
        <v>17</v>
      </c>
      <c r="D11" s="29">
        <v>24</v>
      </c>
      <c r="E11" s="29"/>
      <c r="F11" s="29">
        <v>8</v>
      </c>
      <c r="G11" s="29">
        <v>16</v>
      </c>
      <c r="H11" s="29"/>
      <c r="I11" s="13"/>
      <c r="J11" s="14">
        <f t="shared" si="0"/>
        <v>1</v>
      </c>
      <c r="K11" s="15">
        <f t="shared" si="1"/>
        <v>2</v>
      </c>
    </row>
    <row r="12" spans="1:11" x14ac:dyDescent="0.25">
      <c r="A12" s="27" t="s">
        <v>18</v>
      </c>
      <c r="B12" s="28">
        <v>5</v>
      </c>
      <c r="C12" s="13" t="s">
        <v>17</v>
      </c>
      <c r="D12" s="29">
        <v>32</v>
      </c>
      <c r="E12" s="29"/>
      <c r="F12" s="29">
        <v>8</v>
      </c>
      <c r="G12" s="29">
        <v>4</v>
      </c>
      <c r="H12" s="29">
        <v>16</v>
      </c>
      <c r="I12" s="29">
        <v>4</v>
      </c>
      <c r="J12" s="14">
        <f t="shared" si="0"/>
        <v>1</v>
      </c>
      <c r="K12" s="15">
        <f t="shared" si="1"/>
        <v>2.5</v>
      </c>
    </row>
    <row r="13" spans="1:11" x14ac:dyDescent="0.25">
      <c r="A13" s="27" t="s">
        <v>19</v>
      </c>
      <c r="B13" s="28">
        <v>3</v>
      </c>
      <c r="C13" s="29" t="s">
        <v>17</v>
      </c>
      <c r="D13" s="29">
        <v>24</v>
      </c>
      <c r="E13" s="29"/>
      <c r="F13" s="29">
        <v>8</v>
      </c>
      <c r="G13" s="29">
        <v>16</v>
      </c>
      <c r="H13" s="29"/>
      <c r="I13" s="13"/>
      <c r="J13" s="14">
        <f t="shared" si="0"/>
        <v>1</v>
      </c>
      <c r="K13" s="15">
        <f t="shared" si="1"/>
        <v>2</v>
      </c>
    </row>
    <row r="14" spans="1:11" x14ac:dyDescent="0.25">
      <c r="A14" s="27" t="s">
        <v>21</v>
      </c>
      <c r="B14" s="1">
        <v>3</v>
      </c>
      <c r="C14" s="13" t="s">
        <v>17</v>
      </c>
      <c r="D14" s="13">
        <v>16</v>
      </c>
      <c r="E14" s="13"/>
      <c r="F14" s="13">
        <v>8</v>
      </c>
      <c r="G14" s="13">
        <v>8</v>
      </c>
      <c r="H14" s="13"/>
      <c r="I14" s="13"/>
      <c r="J14" s="14">
        <f>F14/8</f>
        <v>1</v>
      </c>
      <c r="K14" s="15">
        <f>(G14+H14)/8</f>
        <v>1</v>
      </c>
    </row>
    <row r="15" spans="1:11" x14ac:dyDescent="0.25">
      <c r="A15" s="27" t="s">
        <v>22</v>
      </c>
      <c r="B15" s="31">
        <v>1</v>
      </c>
      <c r="C15" s="29" t="s">
        <v>13</v>
      </c>
      <c r="D15" s="29">
        <v>16</v>
      </c>
      <c r="E15" s="29"/>
      <c r="F15" s="29">
        <v>16</v>
      </c>
      <c r="G15" s="29"/>
      <c r="H15" s="29"/>
      <c r="I15" s="13"/>
      <c r="J15" s="14">
        <f t="shared" si="0"/>
        <v>2</v>
      </c>
      <c r="K15" s="15">
        <f t="shared" si="1"/>
        <v>0</v>
      </c>
    </row>
    <row r="16" spans="1:11" x14ac:dyDescent="0.25">
      <c r="A16" s="27" t="s">
        <v>97</v>
      </c>
      <c r="B16" s="31">
        <v>2</v>
      </c>
      <c r="C16" s="29" t="s">
        <v>13</v>
      </c>
      <c r="D16" s="29">
        <v>8</v>
      </c>
      <c r="E16" s="29"/>
      <c r="F16" s="29">
        <v>8</v>
      </c>
      <c r="G16" s="29"/>
      <c r="H16" s="29"/>
      <c r="I16" s="13"/>
      <c r="J16" s="14">
        <f t="shared" si="0"/>
        <v>1</v>
      </c>
      <c r="K16" s="15">
        <f t="shared" si="1"/>
        <v>0</v>
      </c>
    </row>
    <row r="17" spans="1:11" x14ac:dyDescent="0.25">
      <c r="A17" s="27" t="s">
        <v>25</v>
      </c>
      <c r="B17" s="31">
        <v>3</v>
      </c>
      <c r="C17" s="29" t="s">
        <v>13</v>
      </c>
      <c r="D17" s="29">
        <v>8</v>
      </c>
      <c r="E17" s="29"/>
      <c r="F17" s="29">
        <v>8</v>
      </c>
      <c r="G17" s="29"/>
      <c r="H17" s="29"/>
      <c r="I17" s="13"/>
      <c r="J17" s="14">
        <f t="shared" si="0"/>
        <v>1</v>
      </c>
      <c r="K17" s="15">
        <f t="shared" si="1"/>
        <v>0</v>
      </c>
    </row>
    <row r="18" spans="1:11" x14ac:dyDescent="0.25">
      <c r="A18" s="27" t="s">
        <v>181</v>
      </c>
      <c r="B18" s="1">
        <v>2</v>
      </c>
      <c r="C18" s="13" t="s">
        <v>13</v>
      </c>
      <c r="D18" s="13">
        <v>16</v>
      </c>
      <c r="E18" s="13"/>
      <c r="F18" s="13"/>
      <c r="G18" s="13"/>
      <c r="H18" s="13">
        <v>16</v>
      </c>
      <c r="I18" s="13"/>
      <c r="J18" s="14">
        <f t="shared" si="0"/>
        <v>0</v>
      </c>
      <c r="K18" s="15">
        <f t="shared" si="1"/>
        <v>2</v>
      </c>
    </row>
    <row r="19" spans="1:11" x14ac:dyDescent="0.25">
      <c r="A19" s="32" t="s">
        <v>26</v>
      </c>
      <c r="B19" s="16">
        <f>SUM(B8:B18)</f>
        <v>29</v>
      </c>
      <c r="C19" s="16">
        <f t="shared" ref="C19:K19" si="2">SUM(C8:C18)</f>
        <v>0</v>
      </c>
      <c r="D19" s="16">
        <f t="shared" si="2"/>
        <v>184</v>
      </c>
      <c r="E19" s="16">
        <f t="shared" si="2"/>
        <v>0</v>
      </c>
      <c r="F19" s="16">
        <f t="shared" si="2"/>
        <v>80</v>
      </c>
      <c r="G19" s="16">
        <f t="shared" si="2"/>
        <v>46</v>
      </c>
      <c r="H19" s="16">
        <f t="shared" si="2"/>
        <v>54</v>
      </c>
      <c r="I19" s="16">
        <f t="shared" si="2"/>
        <v>4</v>
      </c>
      <c r="J19" s="16">
        <f t="shared" si="2"/>
        <v>10</v>
      </c>
      <c r="K19" s="16">
        <f t="shared" si="2"/>
        <v>12.5</v>
      </c>
    </row>
    <row r="20" spans="1:11" x14ac:dyDescent="0.25">
      <c r="A20" s="84" t="s">
        <v>182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2"/>
    </row>
    <row r="21" spans="1:11" x14ac:dyDescent="0.25">
      <c r="A21" s="27" t="s">
        <v>28</v>
      </c>
      <c r="B21" s="31">
        <v>4</v>
      </c>
      <c r="C21" s="29" t="s">
        <v>17</v>
      </c>
      <c r="D21" s="29">
        <v>32</v>
      </c>
      <c r="E21" s="29"/>
      <c r="F21" s="29">
        <v>16</v>
      </c>
      <c r="G21" s="29">
        <v>16</v>
      </c>
      <c r="H21" s="29"/>
      <c r="I21" s="13"/>
      <c r="J21" s="14">
        <f t="shared" ref="J21:K21" si="3">F21/8</f>
        <v>2</v>
      </c>
      <c r="K21" s="14">
        <f t="shared" si="3"/>
        <v>2</v>
      </c>
    </row>
    <row r="22" spans="1:11" x14ac:dyDescent="0.25">
      <c r="A22" s="27" t="s">
        <v>30</v>
      </c>
      <c r="B22" s="31">
        <v>5</v>
      </c>
      <c r="C22" s="29" t="s">
        <v>17</v>
      </c>
      <c r="D22" s="29">
        <v>40</v>
      </c>
      <c r="E22" s="29"/>
      <c r="F22" s="30">
        <v>8</v>
      </c>
      <c r="G22" s="29">
        <v>4</v>
      </c>
      <c r="H22" s="29">
        <v>24</v>
      </c>
      <c r="I22" s="29">
        <v>4</v>
      </c>
      <c r="J22" s="14">
        <f t="shared" ref="J22:J29" si="4">F22/8</f>
        <v>1</v>
      </c>
      <c r="K22" s="14">
        <v>3.5</v>
      </c>
    </row>
    <row r="23" spans="1:11" ht="25.5" x14ac:dyDescent="0.25">
      <c r="A23" s="27" t="s">
        <v>31</v>
      </c>
      <c r="B23" s="28">
        <v>3</v>
      </c>
      <c r="C23" s="29" t="s">
        <v>17</v>
      </c>
      <c r="D23" s="29">
        <v>24</v>
      </c>
      <c r="E23" s="29"/>
      <c r="F23" s="29">
        <v>8</v>
      </c>
      <c r="G23" s="29">
        <v>16</v>
      </c>
      <c r="H23" s="29"/>
      <c r="I23" s="29"/>
      <c r="J23" s="14">
        <f t="shared" si="4"/>
        <v>1</v>
      </c>
      <c r="K23" s="14">
        <f t="shared" ref="K23:K28" si="5">G23/8</f>
        <v>2</v>
      </c>
    </row>
    <row r="24" spans="1:11" x14ac:dyDescent="0.25">
      <c r="A24" s="12" t="s">
        <v>32</v>
      </c>
      <c r="B24" s="28">
        <v>1</v>
      </c>
      <c r="C24" s="29" t="s">
        <v>13</v>
      </c>
      <c r="D24" s="29">
        <v>8</v>
      </c>
      <c r="E24" s="29"/>
      <c r="F24" s="29">
        <v>8</v>
      </c>
      <c r="G24" s="29"/>
      <c r="H24" s="29"/>
      <c r="I24" s="29"/>
      <c r="J24" s="14">
        <v>1</v>
      </c>
      <c r="K24" s="14">
        <v>0</v>
      </c>
    </row>
    <row r="25" spans="1:11" x14ac:dyDescent="0.25">
      <c r="A25" s="12" t="s">
        <v>33</v>
      </c>
      <c r="B25" s="28">
        <v>3</v>
      </c>
      <c r="C25" s="29" t="s">
        <v>13</v>
      </c>
      <c r="D25" s="29">
        <v>20</v>
      </c>
      <c r="E25" s="29"/>
      <c r="F25" s="29">
        <v>8</v>
      </c>
      <c r="G25" s="29">
        <v>12</v>
      </c>
      <c r="H25" s="29"/>
      <c r="I25" s="29"/>
      <c r="J25" s="14">
        <f t="shared" ref="J25" si="6">F25/8</f>
        <v>1</v>
      </c>
      <c r="K25" s="14">
        <f t="shared" ref="K25" si="7">G25/8</f>
        <v>1.5</v>
      </c>
    </row>
    <row r="26" spans="1:11" x14ac:dyDescent="0.25">
      <c r="A26" s="27" t="s">
        <v>183</v>
      </c>
      <c r="B26" s="28">
        <v>3</v>
      </c>
      <c r="C26" s="29" t="s">
        <v>17</v>
      </c>
      <c r="D26" s="29">
        <v>20</v>
      </c>
      <c r="E26" s="29"/>
      <c r="F26" s="29">
        <v>8</v>
      </c>
      <c r="G26" s="29">
        <v>12</v>
      </c>
      <c r="H26" s="29"/>
      <c r="I26" s="13"/>
      <c r="J26" s="14">
        <f t="shared" si="4"/>
        <v>1</v>
      </c>
      <c r="K26" s="14">
        <f t="shared" si="5"/>
        <v>1.5</v>
      </c>
    </row>
    <row r="27" spans="1:11" x14ac:dyDescent="0.25">
      <c r="A27" s="27" t="s">
        <v>45</v>
      </c>
      <c r="B27" s="1">
        <v>2</v>
      </c>
      <c r="C27" s="13" t="s">
        <v>13</v>
      </c>
      <c r="D27" s="13">
        <v>16</v>
      </c>
      <c r="E27" s="13"/>
      <c r="F27" s="13"/>
      <c r="G27" s="13"/>
      <c r="H27" s="13">
        <v>16</v>
      </c>
      <c r="I27" s="13"/>
      <c r="J27" s="14">
        <f t="shared" si="4"/>
        <v>0</v>
      </c>
      <c r="K27" s="14">
        <v>2</v>
      </c>
    </row>
    <row r="28" spans="1:11" x14ac:dyDescent="0.25">
      <c r="A28" s="12" t="s">
        <v>184</v>
      </c>
      <c r="B28" s="1">
        <v>2</v>
      </c>
      <c r="C28" s="13" t="s">
        <v>13</v>
      </c>
      <c r="D28" s="13">
        <v>8</v>
      </c>
      <c r="E28" s="13"/>
      <c r="F28" s="13">
        <v>2</v>
      </c>
      <c r="G28" s="13">
        <v>6</v>
      </c>
      <c r="H28" s="13"/>
      <c r="I28" s="13"/>
      <c r="J28" s="14">
        <f t="shared" si="4"/>
        <v>0.25</v>
      </c>
      <c r="K28" s="14">
        <f t="shared" si="5"/>
        <v>0.75</v>
      </c>
    </row>
    <row r="29" spans="1:11" x14ac:dyDescent="0.25">
      <c r="A29" s="12" t="s">
        <v>185</v>
      </c>
      <c r="B29" s="28">
        <v>5</v>
      </c>
      <c r="C29" s="13" t="s">
        <v>13</v>
      </c>
      <c r="D29" s="29">
        <v>32</v>
      </c>
      <c r="E29" s="29"/>
      <c r="F29" s="29">
        <v>16</v>
      </c>
      <c r="G29" s="29">
        <v>4</v>
      </c>
      <c r="H29" s="29">
        <v>12</v>
      </c>
      <c r="I29" s="29"/>
      <c r="J29" s="14">
        <f t="shared" si="4"/>
        <v>2</v>
      </c>
      <c r="K29" s="14">
        <v>2</v>
      </c>
    </row>
    <row r="30" spans="1:11" x14ac:dyDescent="0.25">
      <c r="A30" s="32" t="s">
        <v>26</v>
      </c>
      <c r="B30" s="16">
        <f t="shared" ref="B30:K30" si="8">SUM(B21:B29)</f>
        <v>28</v>
      </c>
      <c r="C30" s="16">
        <f t="shared" si="8"/>
        <v>0</v>
      </c>
      <c r="D30" s="16">
        <f t="shared" si="8"/>
        <v>200</v>
      </c>
      <c r="E30" s="16">
        <f t="shared" si="8"/>
        <v>0</v>
      </c>
      <c r="F30" s="16">
        <f t="shared" si="8"/>
        <v>74</v>
      </c>
      <c r="G30" s="16">
        <f t="shared" si="8"/>
        <v>70</v>
      </c>
      <c r="H30" s="16">
        <f t="shared" si="8"/>
        <v>52</v>
      </c>
      <c r="I30" s="16">
        <f t="shared" si="8"/>
        <v>4</v>
      </c>
      <c r="J30" s="16">
        <f t="shared" si="8"/>
        <v>9.25</v>
      </c>
      <c r="K30" s="16">
        <f t="shared" si="8"/>
        <v>15.25</v>
      </c>
    </row>
    <row r="31" spans="1:11" x14ac:dyDescent="0.25">
      <c r="A31" s="84" t="s">
        <v>186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4"/>
    </row>
    <row r="32" spans="1:11" x14ac:dyDescent="0.25">
      <c r="A32" s="27" t="s">
        <v>40</v>
      </c>
      <c r="B32" s="1">
        <v>2</v>
      </c>
      <c r="C32" s="13" t="s">
        <v>13</v>
      </c>
      <c r="D32" s="13">
        <v>16</v>
      </c>
      <c r="E32" s="13"/>
      <c r="F32" s="13">
        <v>8</v>
      </c>
      <c r="G32" s="13">
        <v>8</v>
      </c>
      <c r="H32" s="13"/>
      <c r="I32" s="13"/>
      <c r="J32" s="14">
        <f t="shared" ref="J32:J39" si="9">F32/8</f>
        <v>1</v>
      </c>
      <c r="K32" s="15">
        <f t="shared" ref="K32:K39" si="10">(G32+H32)/8</f>
        <v>1</v>
      </c>
    </row>
    <row r="33" spans="1:11" x14ac:dyDescent="0.25">
      <c r="A33" s="27" t="s">
        <v>41</v>
      </c>
      <c r="B33" s="1">
        <v>3</v>
      </c>
      <c r="C33" s="13" t="s">
        <v>17</v>
      </c>
      <c r="D33" s="13">
        <v>24</v>
      </c>
      <c r="E33" s="13"/>
      <c r="F33" s="13">
        <v>8</v>
      </c>
      <c r="G33" s="13">
        <v>3</v>
      </c>
      <c r="H33" s="13">
        <v>7</v>
      </c>
      <c r="I33" s="13">
        <v>6</v>
      </c>
      <c r="J33" s="14">
        <f t="shared" si="9"/>
        <v>1</v>
      </c>
      <c r="K33" s="15">
        <f t="shared" si="10"/>
        <v>1.25</v>
      </c>
    </row>
    <row r="34" spans="1:11" ht="26.25" x14ac:dyDescent="0.25">
      <c r="A34" s="33" t="s">
        <v>42</v>
      </c>
      <c r="B34" s="34">
        <v>4</v>
      </c>
      <c r="C34" s="35" t="s">
        <v>17</v>
      </c>
      <c r="D34" s="35">
        <v>24</v>
      </c>
      <c r="E34" s="35"/>
      <c r="F34" s="35">
        <v>8</v>
      </c>
      <c r="G34" s="35">
        <v>16</v>
      </c>
      <c r="H34" s="35" t="s">
        <v>187</v>
      </c>
      <c r="I34" s="35" t="s">
        <v>187</v>
      </c>
      <c r="J34" s="35">
        <v>1</v>
      </c>
      <c r="K34" s="36">
        <v>2</v>
      </c>
    </row>
    <row r="35" spans="1:11" x14ac:dyDescent="0.25">
      <c r="A35" s="27" t="s">
        <v>20</v>
      </c>
      <c r="B35" s="28">
        <v>3</v>
      </c>
      <c r="C35" s="29" t="s">
        <v>13</v>
      </c>
      <c r="D35" s="29">
        <v>24</v>
      </c>
      <c r="E35" s="29"/>
      <c r="F35" s="29">
        <v>24</v>
      </c>
      <c r="G35" s="29"/>
      <c r="H35" s="29"/>
      <c r="I35" s="29"/>
      <c r="J35" s="14">
        <f>F35/8</f>
        <v>3</v>
      </c>
      <c r="K35" s="15">
        <f>(G35+H35)/8</f>
        <v>0</v>
      </c>
    </row>
    <row r="36" spans="1:11" x14ac:dyDescent="0.25">
      <c r="A36" s="27" t="s">
        <v>44</v>
      </c>
      <c r="B36" s="1">
        <v>6</v>
      </c>
      <c r="C36" s="13" t="s">
        <v>13</v>
      </c>
      <c r="D36" s="13">
        <v>40</v>
      </c>
      <c r="E36" s="13"/>
      <c r="F36" s="13">
        <v>8</v>
      </c>
      <c r="G36" s="13">
        <v>8</v>
      </c>
      <c r="H36" s="13">
        <v>24</v>
      </c>
      <c r="I36" s="13"/>
      <c r="J36" s="14">
        <f t="shared" si="9"/>
        <v>1</v>
      </c>
      <c r="K36" s="15">
        <f t="shared" si="10"/>
        <v>4</v>
      </c>
    </row>
    <row r="37" spans="1:11" x14ac:dyDescent="0.25">
      <c r="A37" s="27" t="s">
        <v>55</v>
      </c>
      <c r="B37" s="1">
        <v>2</v>
      </c>
      <c r="C37" s="13" t="s">
        <v>13</v>
      </c>
      <c r="D37" s="13">
        <v>16</v>
      </c>
      <c r="E37" s="13"/>
      <c r="F37" s="13"/>
      <c r="G37" s="13"/>
      <c r="H37" s="13">
        <v>16</v>
      </c>
      <c r="I37" s="13"/>
      <c r="J37" s="14">
        <f t="shared" si="9"/>
        <v>0</v>
      </c>
      <c r="K37" s="15">
        <f t="shared" si="10"/>
        <v>2</v>
      </c>
    </row>
    <row r="38" spans="1:11" x14ac:dyDescent="0.25">
      <c r="A38" s="27" t="s">
        <v>188</v>
      </c>
      <c r="B38" s="28">
        <v>4</v>
      </c>
      <c r="C38" s="29" t="s">
        <v>13</v>
      </c>
      <c r="D38" s="29">
        <v>24</v>
      </c>
      <c r="E38" s="29"/>
      <c r="F38" s="29"/>
      <c r="G38" s="29">
        <v>8</v>
      </c>
      <c r="H38" s="29">
        <v>16</v>
      </c>
      <c r="I38" s="13"/>
      <c r="J38" s="14">
        <f t="shared" si="9"/>
        <v>0</v>
      </c>
      <c r="K38" s="15">
        <f t="shared" si="10"/>
        <v>3</v>
      </c>
    </row>
    <row r="39" spans="1:11" x14ac:dyDescent="0.25">
      <c r="A39" s="27" t="s">
        <v>189</v>
      </c>
      <c r="B39" s="31">
        <v>2</v>
      </c>
      <c r="C39" s="13" t="s">
        <v>13</v>
      </c>
      <c r="D39" s="29">
        <v>8</v>
      </c>
      <c r="E39" s="29"/>
      <c r="F39" s="29">
        <v>8</v>
      </c>
      <c r="G39" s="29"/>
      <c r="H39" s="29"/>
      <c r="I39" s="13"/>
      <c r="J39" s="14">
        <f t="shared" si="9"/>
        <v>1</v>
      </c>
      <c r="K39" s="15">
        <f t="shared" si="10"/>
        <v>0</v>
      </c>
    </row>
    <row r="40" spans="1:11" x14ac:dyDescent="0.25">
      <c r="A40" s="32" t="s">
        <v>26</v>
      </c>
      <c r="B40" s="16">
        <f t="shared" ref="B40:K40" si="11">SUM(B32:B39)</f>
        <v>26</v>
      </c>
      <c r="C40" s="16">
        <f t="shared" si="11"/>
        <v>0</v>
      </c>
      <c r="D40" s="16">
        <f t="shared" si="11"/>
        <v>176</v>
      </c>
      <c r="E40" s="16">
        <f t="shared" si="11"/>
        <v>0</v>
      </c>
      <c r="F40" s="16">
        <f t="shared" si="11"/>
        <v>64</v>
      </c>
      <c r="G40" s="16">
        <f t="shared" si="11"/>
        <v>43</v>
      </c>
      <c r="H40" s="16">
        <f t="shared" si="11"/>
        <v>63</v>
      </c>
      <c r="I40" s="16">
        <f t="shared" si="11"/>
        <v>6</v>
      </c>
      <c r="J40" s="16">
        <f t="shared" si="11"/>
        <v>8</v>
      </c>
      <c r="K40" s="16">
        <f t="shared" si="11"/>
        <v>13.25</v>
      </c>
    </row>
    <row r="41" spans="1:11" x14ac:dyDescent="0.25">
      <c r="A41" s="84" t="s">
        <v>190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4"/>
    </row>
    <row r="42" spans="1:11" x14ac:dyDescent="0.25">
      <c r="A42" s="12" t="s">
        <v>50</v>
      </c>
      <c r="B42" s="13">
        <v>2</v>
      </c>
      <c r="C42" s="13" t="s">
        <v>13</v>
      </c>
      <c r="D42" s="13">
        <v>20</v>
      </c>
      <c r="E42" s="13"/>
      <c r="F42" s="13">
        <v>8</v>
      </c>
      <c r="G42" s="13">
        <v>4</v>
      </c>
      <c r="H42" s="13">
        <v>8</v>
      </c>
      <c r="I42" s="13"/>
      <c r="J42" s="14">
        <f t="shared" ref="J42" si="12">F42/8</f>
        <v>1</v>
      </c>
      <c r="K42" s="15">
        <f t="shared" ref="K42" si="13">(G42+H42)/8</f>
        <v>1.5</v>
      </c>
    </row>
    <row r="43" spans="1:11" x14ac:dyDescent="0.25">
      <c r="A43" s="27" t="s">
        <v>51</v>
      </c>
      <c r="B43" s="37">
        <v>7</v>
      </c>
      <c r="C43" s="20" t="s">
        <v>17</v>
      </c>
      <c r="D43" s="20">
        <v>48</v>
      </c>
      <c r="E43" s="20"/>
      <c r="F43" s="20">
        <v>16</v>
      </c>
      <c r="G43" s="20">
        <v>8</v>
      </c>
      <c r="H43" s="20">
        <v>24</v>
      </c>
      <c r="I43" s="20"/>
      <c r="J43" s="14">
        <f t="shared" ref="J43:J49" si="14">F43/8</f>
        <v>2</v>
      </c>
      <c r="K43" s="15">
        <f t="shared" ref="K43:K49" si="15">(G43+H43)/8</f>
        <v>4</v>
      </c>
    </row>
    <row r="44" spans="1:11" x14ac:dyDescent="0.25">
      <c r="A44" s="27" t="s">
        <v>29</v>
      </c>
      <c r="B44" s="31">
        <v>2</v>
      </c>
      <c r="C44" s="29" t="s">
        <v>13</v>
      </c>
      <c r="D44" s="29">
        <v>16</v>
      </c>
      <c r="E44" s="29"/>
      <c r="F44" s="29">
        <v>8</v>
      </c>
      <c r="G44" s="29">
        <v>8</v>
      </c>
      <c r="H44" s="29"/>
      <c r="I44" s="29"/>
      <c r="J44" s="14">
        <f>F44/8</f>
        <v>1</v>
      </c>
      <c r="K44" s="15">
        <f>(G44+H44)/8</f>
        <v>1</v>
      </c>
    </row>
    <row r="45" spans="1:11" x14ac:dyDescent="0.25">
      <c r="A45" s="27" t="s">
        <v>52</v>
      </c>
      <c r="B45" s="1">
        <v>4</v>
      </c>
      <c r="C45" s="13" t="s">
        <v>17</v>
      </c>
      <c r="D45" s="13">
        <v>30</v>
      </c>
      <c r="E45" s="13"/>
      <c r="F45" s="13">
        <v>8</v>
      </c>
      <c r="G45" s="13">
        <v>8</v>
      </c>
      <c r="H45" s="13">
        <v>14</v>
      </c>
      <c r="I45" s="13"/>
      <c r="J45" s="14">
        <f t="shared" si="14"/>
        <v>1</v>
      </c>
      <c r="K45" s="15">
        <f t="shared" si="15"/>
        <v>2.75</v>
      </c>
    </row>
    <row r="46" spans="1:11" x14ac:dyDescent="0.25">
      <c r="A46" s="27" t="s">
        <v>191</v>
      </c>
      <c r="B46" s="1">
        <v>2</v>
      </c>
      <c r="C46" s="13" t="s">
        <v>17</v>
      </c>
      <c r="D46" s="13">
        <v>16</v>
      </c>
      <c r="E46" s="13"/>
      <c r="F46" s="13"/>
      <c r="G46" s="13"/>
      <c r="H46" s="13">
        <v>16</v>
      </c>
      <c r="I46" s="13"/>
      <c r="J46" s="14">
        <f t="shared" si="14"/>
        <v>0</v>
      </c>
      <c r="K46" s="15">
        <f t="shared" si="15"/>
        <v>2</v>
      </c>
    </row>
    <row r="47" spans="1:11" x14ac:dyDescent="0.25">
      <c r="A47" s="27" t="s">
        <v>192</v>
      </c>
      <c r="B47" s="28">
        <v>2</v>
      </c>
      <c r="C47" s="29" t="s">
        <v>13</v>
      </c>
      <c r="D47" s="29">
        <v>8</v>
      </c>
      <c r="E47" s="29"/>
      <c r="F47" s="29">
        <v>8</v>
      </c>
      <c r="G47" s="29"/>
      <c r="H47" s="29"/>
      <c r="I47" s="29"/>
      <c r="J47" s="14">
        <f t="shared" si="14"/>
        <v>1</v>
      </c>
      <c r="K47" s="15">
        <f t="shared" si="15"/>
        <v>0</v>
      </c>
    </row>
    <row r="48" spans="1:11" x14ac:dyDescent="0.25">
      <c r="A48" s="27" t="s">
        <v>57</v>
      </c>
      <c r="B48" s="28">
        <v>2</v>
      </c>
      <c r="C48" s="29" t="s">
        <v>13</v>
      </c>
      <c r="D48" s="29">
        <v>16</v>
      </c>
      <c r="E48" s="29"/>
      <c r="F48" s="29">
        <v>16</v>
      </c>
      <c r="G48" s="29"/>
      <c r="H48" s="29"/>
      <c r="I48" s="29"/>
      <c r="J48" s="14">
        <f t="shared" si="14"/>
        <v>2</v>
      </c>
      <c r="K48" s="15">
        <f t="shared" si="15"/>
        <v>0</v>
      </c>
    </row>
    <row r="49" spans="1:11" x14ac:dyDescent="0.25">
      <c r="A49" s="12" t="s">
        <v>193</v>
      </c>
      <c r="B49" s="1">
        <v>4</v>
      </c>
      <c r="C49" s="13" t="s">
        <v>17</v>
      </c>
      <c r="D49" s="13">
        <v>42</v>
      </c>
      <c r="E49" s="13"/>
      <c r="F49" s="13">
        <v>16</v>
      </c>
      <c r="G49" s="29">
        <v>8</v>
      </c>
      <c r="H49" s="29">
        <v>12</v>
      </c>
      <c r="I49" s="29">
        <v>6</v>
      </c>
      <c r="J49" s="14">
        <f t="shared" si="14"/>
        <v>2</v>
      </c>
      <c r="K49" s="15">
        <f t="shared" si="15"/>
        <v>2.5</v>
      </c>
    </row>
    <row r="50" spans="1:11" x14ac:dyDescent="0.25">
      <c r="A50" s="32" t="s">
        <v>26</v>
      </c>
      <c r="B50" s="16">
        <f>SUM(B42:B49)</f>
        <v>25</v>
      </c>
      <c r="C50" s="16">
        <f t="shared" ref="C50:K50" si="16">SUM(C42:C49)</f>
        <v>0</v>
      </c>
      <c r="D50" s="16">
        <f t="shared" si="16"/>
        <v>196</v>
      </c>
      <c r="E50" s="16">
        <f t="shared" si="16"/>
        <v>0</v>
      </c>
      <c r="F50" s="16">
        <f t="shared" si="16"/>
        <v>80</v>
      </c>
      <c r="G50" s="16">
        <f t="shared" si="16"/>
        <v>36</v>
      </c>
      <c r="H50" s="16">
        <f t="shared" si="16"/>
        <v>74</v>
      </c>
      <c r="I50" s="16">
        <f t="shared" si="16"/>
        <v>6</v>
      </c>
      <c r="J50" s="16">
        <f t="shared" si="16"/>
        <v>10</v>
      </c>
      <c r="K50" s="16">
        <f t="shared" si="16"/>
        <v>13.75</v>
      </c>
    </row>
    <row r="51" spans="1:11" x14ac:dyDescent="0.25">
      <c r="A51" s="38" t="s">
        <v>194</v>
      </c>
      <c r="B51" s="39"/>
      <c r="C51" s="39"/>
      <c r="D51" s="39"/>
      <c r="E51" s="39"/>
      <c r="F51" s="39"/>
      <c r="G51" s="39"/>
      <c r="H51" s="39"/>
      <c r="I51" s="39"/>
      <c r="J51" s="39"/>
      <c r="K51" s="40"/>
    </row>
    <row r="52" spans="1:11" x14ac:dyDescent="0.25">
      <c r="A52" s="27" t="s">
        <v>43</v>
      </c>
      <c r="B52" s="1">
        <v>6</v>
      </c>
      <c r="C52" s="13" t="s">
        <v>13</v>
      </c>
      <c r="D52" s="13">
        <v>40</v>
      </c>
      <c r="E52" s="13"/>
      <c r="F52" s="13">
        <v>16</v>
      </c>
      <c r="G52" s="13">
        <v>8</v>
      </c>
      <c r="H52" s="13">
        <v>16</v>
      </c>
      <c r="I52" s="13"/>
      <c r="J52" s="14">
        <f>F52/8</f>
        <v>2</v>
      </c>
      <c r="K52" s="15">
        <f>(G52+H52)/8</f>
        <v>3</v>
      </c>
    </row>
    <row r="53" spans="1:11" x14ac:dyDescent="0.25">
      <c r="A53" s="27" t="s">
        <v>54</v>
      </c>
      <c r="B53" s="1">
        <v>2</v>
      </c>
      <c r="C53" s="13" t="s">
        <v>13</v>
      </c>
      <c r="D53" s="13">
        <v>24</v>
      </c>
      <c r="E53" s="13"/>
      <c r="F53" s="13"/>
      <c r="G53" s="13">
        <v>8</v>
      </c>
      <c r="H53" s="13">
        <v>16</v>
      </c>
      <c r="I53" s="13"/>
      <c r="J53" s="14">
        <f>F53/8</f>
        <v>0</v>
      </c>
      <c r="K53" s="15">
        <f>(G53+H53)/8</f>
        <v>3</v>
      </c>
    </row>
    <row r="54" spans="1:11" x14ac:dyDescent="0.25">
      <c r="A54" s="27" t="s">
        <v>60</v>
      </c>
      <c r="B54" s="1">
        <v>4</v>
      </c>
      <c r="C54" s="13" t="s">
        <v>17</v>
      </c>
      <c r="D54" s="13">
        <v>30</v>
      </c>
      <c r="E54" s="13"/>
      <c r="F54" s="13">
        <v>8</v>
      </c>
      <c r="G54" s="13">
        <v>8</v>
      </c>
      <c r="H54" s="13">
        <v>14</v>
      </c>
      <c r="I54" s="13"/>
      <c r="J54" s="14">
        <f t="shared" ref="J54:J59" si="17">F54/8</f>
        <v>1</v>
      </c>
      <c r="K54" s="15">
        <f t="shared" ref="K54:K59" si="18">(G54+H54)/8</f>
        <v>2.75</v>
      </c>
    </row>
    <row r="55" spans="1:11" x14ac:dyDescent="0.25">
      <c r="A55" s="27" t="s">
        <v>63</v>
      </c>
      <c r="B55" s="31">
        <v>6</v>
      </c>
      <c r="C55" s="13" t="s">
        <v>17</v>
      </c>
      <c r="D55" s="13">
        <v>28</v>
      </c>
      <c r="E55" s="13"/>
      <c r="F55" s="13">
        <v>8</v>
      </c>
      <c r="G55" s="13">
        <v>6</v>
      </c>
      <c r="H55" s="13">
        <v>10</v>
      </c>
      <c r="I55" s="13">
        <v>4</v>
      </c>
      <c r="J55" s="14">
        <f t="shared" si="17"/>
        <v>1</v>
      </c>
      <c r="K55" s="15">
        <f t="shared" si="18"/>
        <v>2</v>
      </c>
    </row>
    <row r="56" spans="1:11" x14ac:dyDescent="0.25">
      <c r="A56" s="27" t="s">
        <v>65</v>
      </c>
      <c r="B56" s="1">
        <v>3</v>
      </c>
      <c r="C56" s="13" t="s">
        <v>13</v>
      </c>
      <c r="D56" s="13">
        <v>32</v>
      </c>
      <c r="E56" s="13"/>
      <c r="F56" s="13">
        <v>8</v>
      </c>
      <c r="G56" s="13">
        <v>8</v>
      </c>
      <c r="H56" s="13">
        <v>10</v>
      </c>
      <c r="I56" s="13">
        <v>6</v>
      </c>
      <c r="J56" s="14">
        <f t="shared" si="17"/>
        <v>1</v>
      </c>
      <c r="K56" s="15">
        <f t="shared" si="18"/>
        <v>2.25</v>
      </c>
    </row>
    <row r="57" spans="1:11" x14ac:dyDescent="0.25">
      <c r="A57" s="27" t="s">
        <v>195</v>
      </c>
      <c r="B57" s="1">
        <v>2</v>
      </c>
      <c r="C57" s="13" t="s">
        <v>13</v>
      </c>
      <c r="D57" s="13">
        <v>24</v>
      </c>
      <c r="E57" s="13"/>
      <c r="F57" s="13">
        <v>8</v>
      </c>
      <c r="G57" s="13">
        <v>8</v>
      </c>
      <c r="H57" s="13">
        <v>8</v>
      </c>
      <c r="I57" s="13"/>
      <c r="J57" s="14">
        <f>F57/8</f>
        <v>1</v>
      </c>
      <c r="K57" s="15">
        <f>(G57+H57)/8</f>
        <v>2</v>
      </c>
    </row>
    <row r="58" spans="1:11" x14ac:dyDescent="0.25">
      <c r="A58" s="12" t="s">
        <v>196</v>
      </c>
      <c r="B58" s="1">
        <v>2</v>
      </c>
      <c r="C58" s="41" t="s">
        <v>13</v>
      </c>
      <c r="D58" s="13">
        <v>8</v>
      </c>
      <c r="E58" s="13"/>
      <c r="F58" s="13">
        <v>8</v>
      </c>
      <c r="G58" s="13"/>
      <c r="H58" s="41"/>
      <c r="I58" s="41"/>
      <c r="J58" s="14">
        <f t="shared" ref="J58" si="19">F58/8</f>
        <v>1</v>
      </c>
      <c r="K58" s="15">
        <f t="shared" ref="K58" si="20">(G58+H58)/8</f>
        <v>0</v>
      </c>
    </row>
    <row r="59" spans="1:11" x14ac:dyDescent="0.25">
      <c r="A59" s="12" t="s">
        <v>197</v>
      </c>
      <c r="B59" s="1">
        <v>1</v>
      </c>
      <c r="C59" s="41" t="s">
        <v>13</v>
      </c>
      <c r="D59" s="13">
        <v>8</v>
      </c>
      <c r="E59" s="13"/>
      <c r="F59" s="13">
        <v>8</v>
      </c>
      <c r="G59" s="13"/>
      <c r="H59" s="41"/>
      <c r="I59" s="41"/>
      <c r="J59" s="14">
        <f t="shared" si="17"/>
        <v>1</v>
      </c>
      <c r="K59" s="15">
        <f t="shared" si="18"/>
        <v>0</v>
      </c>
    </row>
    <row r="60" spans="1:11" x14ac:dyDescent="0.25">
      <c r="A60" s="32" t="s">
        <v>26</v>
      </c>
      <c r="B60" s="16">
        <f t="shared" ref="B60:K60" si="21">SUM(B52:B59)</f>
        <v>26</v>
      </c>
      <c r="C60" s="16">
        <f t="shared" si="21"/>
        <v>0</v>
      </c>
      <c r="D60" s="16">
        <f t="shared" si="21"/>
        <v>194</v>
      </c>
      <c r="E60" s="16">
        <f>SUM(E52:E59)</f>
        <v>0</v>
      </c>
      <c r="F60" s="16">
        <f>SUM(F52:F59)</f>
        <v>64</v>
      </c>
      <c r="G60" s="16">
        <f t="shared" si="21"/>
        <v>46</v>
      </c>
      <c r="H60" s="16">
        <f t="shared" si="21"/>
        <v>74</v>
      </c>
      <c r="I60" s="16">
        <f t="shared" si="21"/>
        <v>10</v>
      </c>
      <c r="J60" s="16">
        <f t="shared" si="21"/>
        <v>8</v>
      </c>
      <c r="K60" s="16">
        <f t="shared" si="21"/>
        <v>15</v>
      </c>
    </row>
    <row r="61" spans="1:11" x14ac:dyDescent="0.25">
      <c r="A61" s="38" t="s">
        <v>198</v>
      </c>
      <c r="B61" s="42"/>
      <c r="C61" s="42"/>
      <c r="D61" s="42"/>
      <c r="E61" s="42"/>
      <c r="F61" s="42"/>
      <c r="G61" s="42"/>
      <c r="H61" s="42"/>
      <c r="I61" s="42"/>
      <c r="J61" s="14"/>
      <c r="K61" s="43"/>
    </row>
    <row r="62" spans="1:11" x14ac:dyDescent="0.25">
      <c r="A62" s="12" t="s">
        <v>72</v>
      </c>
      <c r="B62" s="1">
        <v>2</v>
      </c>
      <c r="C62" s="13" t="s">
        <v>13</v>
      </c>
      <c r="D62" s="13">
        <v>31</v>
      </c>
      <c r="E62" s="13"/>
      <c r="F62" s="13">
        <v>8</v>
      </c>
      <c r="G62" s="13">
        <v>8</v>
      </c>
      <c r="H62" s="13">
        <v>8</v>
      </c>
      <c r="I62" s="13">
        <v>7</v>
      </c>
      <c r="J62" s="14">
        <f t="shared" ref="J62:J68" si="22">F62/8</f>
        <v>1</v>
      </c>
      <c r="K62" s="15">
        <f t="shared" ref="K62:K68" si="23">(G62+H62)/8</f>
        <v>2</v>
      </c>
    </row>
    <row r="63" spans="1:11" ht="25.5" x14ac:dyDescent="0.25">
      <c r="A63" s="12" t="s">
        <v>73</v>
      </c>
      <c r="B63" s="1">
        <v>2</v>
      </c>
      <c r="C63" s="13" t="s">
        <v>13</v>
      </c>
      <c r="D63" s="13">
        <v>24</v>
      </c>
      <c r="E63" s="13"/>
      <c r="F63" s="13"/>
      <c r="G63" s="13"/>
      <c r="H63" s="13">
        <v>24</v>
      </c>
      <c r="I63" s="13"/>
      <c r="J63" s="14">
        <f t="shared" ref="J63" si="24">F63/8</f>
        <v>0</v>
      </c>
      <c r="K63" s="15">
        <f t="shared" ref="K63" si="25">(G63+H63)/8</f>
        <v>3</v>
      </c>
    </row>
    <row r="64" spans="1:11" x14ac:dyDescent="0.25">
      <c r="A64" s="27" t="s">
        <v>64</v>
      </c>
      <c r="B64" s="1">
        <v>2</v>
      </c>
      <c r="C64" s="13" t="s">
        <v>13</v>
      </c>
      <c r="D64" s="13">
        <v>16</v>
      </c>
      <c r="E64" s="13"/>
      <c r="F64" s="13">
        <v>8</v>
      </c>
      <c r="G64" s="13">
        <v>8</v>
      </c>
      <c r="H64" s="13"/>
      <c r="I64" s="13"/>
      <c r="J64" s="14">
        <f>F64/8</f>
        <v>1</v>
      </c>
      <c r="K64" s="15">
        <f>(G64+H64)/8</f>
        <v>1</v>
      </c>
    </row>
    <row r="65" spans="1:11" x14ac:dyDescent="0.25">
      <c r="A65" s="27" t="s">
        <v>62</v>
      </c>
      <c r="B65" s="31">
        <v>3</v>
      </c>
      <c r="C65" s="29" t="s">
        <v>13</v>
      </c>
      <c r="D65" s="29">
        <v>24</v>
      </c>
      <c r="E65" s="29"/>
      <c r="F65" s="30">
        <v>8</v>
      </c>
      <c r="G65" s="29">
        <v>16</v>
      </c>
      <c r="H65" s="30"/>
      <c r="I65" s="29"/>
      <c r="J65" s="14">
        <f>F65/8</f>
        <v>1</v>
      </c>
      <c r="K65" s="15">
        <f>(G65+H65)/8</f>
        <v>2</v>
      </c>
    </row>
    <row r="66" spans="1:11" x14ac:dyDescent="0.25">
      <c r="A66" s="27" t="s">
        <v>74</v>
      </c>
      <c r="B66" s="1">
        <v>5</v>
      </c>
      <c r="C66" s="13" t="s">
        <v>17</v>
      </c>
      <c r="D66" s="13">
        <v>48</v>
      </c>
      <c r="E66" s="13"/>
      <c r="F66" s="13">
        <v>16</v>
      </c>
      <c r="G66" s="13">
        <v>8</v>
      </c>
      <c r="H66" s="13">
        <v>24</v>
      </c>
      <c r="I66" s="13"/>
      <c r="J66" s="14">
        <f t="shared" si="22"/>
        <v>2</v>
      </c>
      <c r="K66" s="15">
        <f t="shared" si="23"/>
        <v>4</v>
      </c>
    </row>
    <row r="67" spans="1:11" x14ac:dyDescent="0.25">
      <c r="A67" s="27" t="s">
        <v>199</v>
      </c>
      <c r="B67" s="1">
        <v>4</v>
      </c>
      <c r="C67" s="13" t="s">
        <v>13</v>
      </c>
      <c r="D67" s="13">
        <v>32</v>
      </c>
      <c r="E67" s="13"/>
      <c r="F67" s="13">
        <v>16</v>
      </c>
      <c r="G67" s="13">
        <v>16</v>
      </c>
      <c r="H67" s="13"/>
      <c r="I67" s="13"/>
      <c r="J67" s="14">
        <f t="shared" si="22"/>
        <v>2</v>
      </c>
      <c r="K67" s="15">
        <f t="shared" si="23"/>
        <v>2</v>
      </c>
    </row>
    <row r="68" spans="1:11" x14ac:dyDescent="0.25">
      <c r="A68" s="12" t="s">
        <v>200</v>
      </c>
      <c r="B68" s="1">
        <v>1</v>
      </c>
      <c r="C68" s="13" t="s">
        <v>13</v>
      </c>
      <c r="D68" s="13">
        <v>8</v>
      </c>
      <c r="E68" s="13"/>
      <c r="F68" s="13">
        <v>8</v>
      </c>
      <c r="G68" s="13"/>
      <c r="H68" s="13"/>
      <c r="I68" s="13"/>
      <c r="J68" s="14">
        <f t="shared" si="22"/>
        <v>1</v>
      </c>
      <c r="K68" s="15">
        <f t="shared" si="23"/>
        <v>0</v>
      </c>
    </row>
    <row r="69" spans="1:11" x14ac:dyDescent="0.25">
      <c r="A69" s="12" t="s">
        <v>78</v>
      </c>
      <c r="B69" s="1">
        <v>6</v>
      </c>
      <c r="C69" s="13" t="s">
        <v>17</v>
      </c>
      <c r="D69" s="13"/>
      <c r="E69" s="13"/>
      <c r="F69" s="13"/>
      <c r="G69" s="13"/>
      <c r="H69" s="13"/>
      <c r="I69" s="13"/>
      <c r="J69" s="14">
        <f t="shared" ref="J69:J90" si="26">F69/7</f>
        <v>0</v>
      </c>
      <c r="K69" s="15">
        <f t="shared" ref="K69" si="27">(G69+H69)/9</f>
        <v>0</v>
      </c>
    </row>
    <row r="70" spans="1:11" x14ac:dyDescent="0.25">
      <c r="A70" s="32" t="s">
        <v>26</v>
      </c>
      <c r="B70" s="16">
        <f t="shared" ref="B70:K70" si="28">SUM(B62:B69)</f>
        <v>25</v>
      </c>
      <c r="C70" s="16">
        <f t="shared" si="28"/>
        <v>0</v>
      </c>
      <c r="D70" s="16">
        <f t="shared" si="28"/>
        <v>183</v>
      </c>
      <c r="E70" s="16">
        <f t="shared" si="28"/>
        <v>0</v>
      </c>
      <c r="F70" s="16">
        <f t="shared" si="28"/>
        <v>64</v>
      </c>
      <c r="G70" s="16">
        <f t="shared" si="28"/>
        <v>56</v>
      </c>
      <c r="H70" s="16">
        <f t="shared" si="28"/>
        <v>56</v>
      </c>
      <c r="I70" s="16">
        <f t="shared" si="28"/>
        <v>7</v>
      </c>
      <c r="J70" s="16">
        <f t="shared" si="28"/>
        <v>8</v>
      </c>
      <c r="K70" s="16">
        <f t="shared" si="28"/>
        <v>14</v>
      </c>
    </row>
    <row r="71" spans="1:11" x14ac:dyDescent="0.25">
      <c r="A71" s="38" t="s">
        <v>201</v>
      </c>
      <c r="B71" s="42"/>
      <c r="C71" s="42"/>
      <c r="D71" s="42"/>
      <c r="E71" s="42"/>
      <c r="F71" s="42"/>
      <c r="G71" s="42"/>
      <c r="H71" s="42"/>
      <c r="I71" s="42"/>
      <c r="J71" s="42"/>
      <c r="K71" s="43"/>
    </row>
    <row r="72" spans="1:11" x14ac:dyDescent="0.25">
      <c r="A72" s="27" t="s">
        <v>71</v>
      </c>
      <c r="B72" s="1">
        <v>2</v>
      </c>
      <c r="C72" s="13" t="s">
        <v>13</v>
      </c>
      <c r="D72" s="13">
        <v>24</v>
      </c>
      <c r="E72" s="13"/>
      <c r="F72" s="13">
        <v>8</v>
      </c>
      <c r="G72" s="13">
        <v>16</v>
      </c>
      <c r="H72" s="13"/>
      <c r="I72" s="13"/>
      <c r="J72" s="14">
        <f>F72/8</f>
        <v>1</v>
      </c>
      <c r="K72" s="15">
        <f>(G72+H72)/8</f>
        <v>2</v>
      </c>
    </row>
    <row r="73" spans="1:11" x14ac:dyDescent="0.25">
      <c r="A73" s="27" t="s">
        <v>202</v>
      </c>
      <c r="B73" s="20">
        <v>3</v>
      </c>
      <c r="C73" s="20" t="s">
        <v>13</v>
      </c>
      <c r="D73" s="20">
        <v>18</v>
      </c>
      <c r="E73" s="20"/>
      <c r="F73" s="20"/>
      <c r="G73" s="20">
        <v>8</v>
      </c>
      <c r="H73" s="20">
        <v>10</v>
      </c>
      <c r="I73" s="20"/>
      <c r="J73" s="14">
        <f>F73/8</f>
        <v>0</v>
      </c>
      <c r="K73" s="15">
        <f>(G73+H73)/8</f>
        <v>2.25</v>
      </c>
    </row>
    <row r="74" spans="1:11" x14ac:dyDescent="0.25">
      <c r="A74" s="27" t="s">
        <v>203</v>
      </c>
      <c r="B74" s="1">
        <v>4</v>
      </c>
      <c r="C74" s="13" t="s">
        <v>13</v>
      </c>
      <c r="D74" s="13">
        <v>46</v>
      </c>
      <c r="E74" s="13"/>
      <c r="F74" s="13">
        <v>16</v>
      </c>
      <c r="G74" s="13">
        <v>8</v>
      </c>
      <c r="H74" s="13">
        <v>16</v>
      </c>
      <c r="I74" s="13">
        <v>6</v>
      </c>
      <c r="J74" s="14">
        <f>F74/8</f>
        <v>2</v>
      </c>
      <c r="K74" s="15">
        <f>(G74+H74)/8</f>
        <v>3</v>
      </c>
    </row>
    <row r="75" spans="1:11" x14ac:dyDescent="0.25">
      <c r="A75" s="27" t="s">
        <v>204</v>
      </c>
      <c r="B75" s="1">
        <v>4</v>
      </c>
      <c r="C75" s="13" t="s">
        <v>13</v>
      </c>
      <c r="D75" s="13">
        <v>32</v>
      </c>
      <c r="E75" s="13"/>
      <c r="F75" s="13">
        <v>8</v>
      </c>
      <c r="G75" s="13">
        <v>8</v>
      </c>
      <c r="H75" s="13">
        <v>12</v>
      </c>
      <c r="I75" s="13">
        <v>4</v>
      </c>
      <c r="J75" s="14">
        <f t="shared" ref="J75:J77" si="29">F75/8</f>
        <v>1</v>
      </c>
      <c r="K75" s="15">
        <f t="shared" ref="K75:K77" si="30">(G75+H75)/8</f>
        <v>2.5</v>
      </c>
    </row>
    <row r="76" spans="1:11" x14ac:dyDescent="0.25">
      <c r="A76" s="27" t="s">
        <v>79</v>
      </c>
      <c r="B76" s="1">
        <v>2</v>
      </c>
      <c r="C76" s="13" t="s">
        <v>13</v>
      </c>
      <c r="D76" s="13">
        <v>16</v>
      </c>
      <c r="E76" s="13"/>
      <c r="F76" s="13"/>
      <c r="G76" s="13"/>
      <c r="H76" s="13">
        <v>16</v>
      </c>
      <c r="I76" s="13"/>
      <c r="J76" s="14">
        <f t="shared" si="29"/>
        <v>0</v>
      </c>
      <c r="K76" s="15">
        <f t="shared" si="30"/>
        <v>2</v>
      </c>
    </row>
    <row r="77" spans="1:11" x14ac:dyDescent="0.25">
      <c r="A77" s="12" t="s">
        <v>205</v>
      </c>
      <c r="B77" s="1">
        <v>4</v>
      </c>
      <c r="C77" s="13" t="s">
        <v>17</v>
      </c>
      <c r="D77" s="13">
        <v>32</v>
      </c>
      <c r="E77" s="13"/>
      <c r="F77" s="13">
        <v>16</v>
      </c>
      <c r="G77" s="13">
        <v>16</v>
      </c>
      <c r="H77" s="13"/>
      <c r="I77" s="13"/>
      <c r="J77" s="14">
        <f t="shared" si="29"/>
        <v>2</v>
      </c>
      <c r="K77" s="15">
        <f t="shared" si="30"/>
        <v>2</v>
      </c>
    </row>
    <row r="78" spans="1:11" x14ac:dyDescent="0.25">
      <c r="A78" s="32" t="s">
        <v>26</v>
      </c>
      <c r="B78" s="16">
        <f t="shared" ref="B78:K78" si="31">SUM(B72:B77)</f>
        <v>19</v>
      </c>
      <c r="C78" s="16">
        <f t="shared" si="31"/>
        <v>0</v>
      </c>
      <c r="D78" s="16">
        <f t="shared" si="31"/>
        <v>168</v>
      </c>
      <c r="E78" s="16">
        <f t="shared" si="31"/>
        <v>0</v>
      </c>
      <c r="F78" s="16">
        <f t="shared" si="31"/>
        <v>48</v>
      </c>
      <c r="G78" s="16">
        <f t="shared" si="31"/>
        <v>56</v>
      </c>
      <c r="H78" s="16">
        <f t="shared" si="31"/>
        <v>54</v>
      </c>
      <c r="I78" s="16">
        <f t="shared" si="31"/>
        <v>10</v>
      </c>
      <c r="J78" s="16">
        <f t="shared" si="31"/>
        <v>6</v>
      </c>
      <c r="K78" s="16">
        <f t="shared" si="31"/>
        <v>13.75</v>
      </c>
    </row>
    <row r="79" spans="1:11" x14ac:dyDescent="0.25">
      <c r="A79" s="38" t="s">
        <v>206</v>
      </c>
      <c r="B79" s="16"/>
      <c r="C79" s="16"/>
      <c r="D79" s="16"/>
      <c r="E79" s="16"/>
      <c r="F79" s="16"/>
      <c r="G79" s="16"/>
      <c r="H79" s="16"/>
      <c r="I79" s="16"/>
      <c r="J79" s="16"/>
      <c r="K79" s="21"/>
    </row>
    <row r="80" spans="1:11" x14ac:dyDescent="0.25">
      <c r="A80" s="27" t="s">
        <v>207</v>
      </c>
      <c r="B80" s="1">
        <v>3</v>
      </c>
      <c r="C80" s="13" t="s">
        <v>13</v>
      </c>
      <c r="D80" s="13">
        <v>28</v>
      </c>
      <c r="E80" s="13"/>
      <c r="F80" s="13">
        <v>16</v>
      </c>
      <c r="G80" s="13">
        <v>4</v>
      </c>
      <c r="H80" s="13">
        <v>4</v>
      </c>
      <c r="I80" s="13">
        <v>4</v>
      </c>
      <c r="J80" s="14">
        <f>F80/8</f>
        <v>2</v>
      </c>
      <c r="K80" s="15">
        <f>(G80+H80)/8</f>
        <v>1</v>
      </c>
    </row>
    <row r="81" spans="1:11" ht="25.5" x14ac:dyDescent="0.25">
      <c r="A81" s="12" t="s">
        <v>81</v>
      </c>
      <c r="B81" s="1">
        <v>2</v>
      </c>
      <c r="C81" s="22" t="s">
        <v>13</v>
      </c>
      <c r="D81" s="13">
        <v>32</v>
      </c>
      <c r="E81" s="13"/>
      <c r="F81" s="22">
        <v>24</v>
      </c>
      <c r="G81" s="22">
        <v>8</v>
      </c>
      <c r="H81" s="22"/>
      <c r="I81" s="22"/>
      <c r="J81" s="14">
        <f>F81/8</f>
        <v>3</v>
      </c>
      <c r="K81" s="15">
        <f>(G81+H81)/8</f>
        <v>1</v>
      </c>
    </row>
    <row r="82" spans="1:11" x14ac:dyDescent="0.25">
      <c r="A82" s="27" t="s">
        <v>208</v>
      </c>
      <c r="B82" s="1">
        <v>3</v>
      </c>
      <c r="C82" s="13" t="s">
        <v>17</v>
      </c>
      <c r="D82" s="13">
        <v>28</v>
      </c>
      <c r="E82" s="13"/>
      <c r="F82" s="13">
        <v>8</v>
      </c>
      <c r="G82" s="13">
        <v>8</v>
      </c>
      <c r="H82" s="13">
        <v>8</v>
      </c>
      <c r="I82" s="13">
        <v>4</v>
      </c>
      <c r="J82" s="14">
        <f>F82/8</f>
        <v>1</v>
      </c>
      <c r="K82" s="15">
        <f>(G82+H82)/8</f>
        <v>2</v>
      </c>
    </row>
    <row r="83" spans="1:11" x14ac:dyDescent="0.25">
      <c r="A83" s="27" t="s">
        <v>209</v>
      </c>
      <c r="B83" s="1">
        <v>2</v>
      </c>
      <c r="C83" s="13" t="s">
        <v>13</v>
      </c>
      <c r="D83" s="13">
        <v>16</v>
      </c>
      <c r="E83" s="13"/>
      <c r="F83" s="13">
        <v>8</v>
      </c>
      <c r="G83" s="13">
        <v>8</v>
      </c>
      <c r="H83" s="13"/>
      <c r="I83" s="13"/>
      <c r="J83" s="14">
        <f t="shared" ref="J83:J89" si="32">F83/8</f>
        <v>1</v>
      </c>
      <c r="K83" s="15">
        <f t="shared" ref="K83:K89" si="33">(G83+H83)/8</f>
        <v>1</v>
      </c>
    </row>
    <row r="84" spans="1:11" x14ac:dyDescent="0.25">
      <c r="A84" s="27" t="s">
        <v>210</v>
      </c>
      <c r="B84" s="1">
        <v>2</v>
      </c>
      <c r="C84" s="22" t="s">
        <v>13</v>
      </c>
      <c r="D84" s="13">
        <v>27</v>
      </c>
      <c r="E84" s="13"/>
      <c r="F84" s="22">
        <v>8</v>
      </c>
      <c r="G84" s="22">
        <v>8</v>
      </c>
      <c r="H84" s="22">
        <v>8</v>
      </c>
      <c r="I84" s="22">
        <v>3</v>
      </c>
      <c r="J84" s="14">
        <f t="shared" si="32"/>
        <v>1</v>
      </c>
      <c r="K84" s="15">
        <f t="shared" si="33"/>
        <v>2</v>
      </c>
    </row>
    <row r="85" spans="1:11" x14ac:dyDescent="0.25">
      <c r="A85" s="27" t="s">
        <v>211</v>
      </c>
      <c r="B85" s="1">
        <v>3</v>
      </c>
      <c r="C85" s="22" t="s">
        <v>13</v>
      </c>
      <c r="D85" s="13">
        <v>16</v>
      </c>
      <c r="E85" s="13"/>
      <c r="F85" s="22">
        <v>8</v>
      </c>
      <c r="G85" s="22">
        <v>8</v>
      </c>
      <c r="H85" s="22"/>
      <c r="I85" s="22"/>
      <c r="J85" s="14">
        <f t="shared" si="32"/>
        <v>1</v>
      </c>
      <c r="K85" s="15">
        <f t="shared" si="33"/>
        <v>1</v>
      </c>
    </row>
    <row r="86" spans="1:11" x14ac:dyDescent="0.25">
      <c r="A86" s="27" t="s">
        <v>212</v>
      </c>
      <c r="B86" s="1">
        <v>3</v>
      </c>
      <c r="C86" s="13" t="s">
        <v>13</v>
      </c>
      <c r="D86" s="13">
        <v>16</v>
      </c>
      <c r="E86" s="13"/>
      <c r="F86" s="13">
        <v>8</v>
      </c>
      <c r="G86" s="13">
        <v>8</v>
      </c>
      <c r="H86" s="13"/>
      <c r="I86" s="13"/>
      <c r="J86" s="14">
        <f t="shared" si="32"/>
        <v>1</v>
      </c>
      <c r="K86" s="15">
        <f t="shared" si="33"/>
        <v>1</v>
      </c>
    </row>
    <row r="87" spans="1:11" x14ac:dyDescent="0.25">
      <c r="A87" s="27" t="s">
        <v>226</v>
      </c>
      <c r="B87" s="1">
        <v>2</v>
      </c>
      <c r="C87" s="13"/>
      <c r="D87" s="13">
        <v>12</v>
      </c>
      <c r="E87" s="13"/>
      <c r="F87" s="13"/>
      <c r="G87" s="13"/>
      <c r="H87" s="13">
        <v>12</v>
      </c>
      <c r="I87" s="13"/>
      <c r="J87" s="14"/>
      <c r="K87" s="15"/>
    </row>
    <row r="88" spans="1:11" x14ac:dyDescent="0.25">
      <c r="A88" s="27" t="s">
        <v>88</v>
      </c>
      <c r="B88" s="1">
        <v>2</v>
      </c>
      <c r="C88" s="13" t="s">
        <v>13</v>
      </c>
      <c r="D88" s="13">
        <v>16</v>
      </c>
      <c r="E88" s="13"/>
      <c r="F88" s="13"/>
      <c r="G88" s="13"/>
      <c r="H88" s="13">
        <v>16</v>
      </c>
      <c r="I88" s="13"/>
      <c r="J88" s="14">
        <f t="shared" si="32"/>
        <v>0</v>
      </c>
      <c r="K88" s="15">
        <f t="shared" si="33"/>
        <v>2</v>
      </c>
    </row>
    <row r="89" spans="1:11" x14ac:dyDescent="0.25">
      <c r="A89" s="12" t="s">
        <v>213</v>
      </c>
      <c r="B89" s="1">
        <v>2</v>
      </c>
      <c r="C89" s="13" t="s">
        <v>13</v>
      </c>
      <c r="D89" s="13">
        <v>8</v>
      </c>
      <c r="E89" s="13"/>
      <c r="F89" s="13">
        <v>8</v>
      </c>
      <c r="G89" s="13"/>
      <c r="H89" s="13"/>
      <c r="I89" s="13"/>
      <c r="J89" s="14">
        <f t="shared" si="32"/>
        <v>1</v>
      </c>
      <c r="K89" s="15">
        <f t="shared" si="33"/>
        <v>0</v>
      </c>
    </row>
    <row r="90" spans="1:11" x14ac:dyDescent="0.25">
      <c r="A90" s="12" t="s">
        <v>223</v>
      </c>
      <c r="B90" s="1">
        <v>8</v>
      </c>
      <c r="C90" s="13" t="s">
        <v>17</v>
      </c>
      <c r="D90" s="13"/>
      <c r="E90" s="13"/>
      <c r="F90" s="13"/>
      <c r="G90" s="13"/>
      <c r="H90" s="13"/>
      <c r="I90" s="13"/>
      <c r="J90" s="14">
        <f t="shared" si="26"/>
        <v>0</v>
      </c>
      <c r="K90" s="15">
        <f>(G90+H90)/7</f>
        <v>0</v>
      </c>
    </row>
    <row r="91" spans="1:11" x14ac:dyDescent="0.25">
      <c r="A91" s="32" t="s">
        <v>26</v>
      </c>
      <c r="B91" s="16">
        <f>SUM(B80:B90)</f>
        <v>32</v>
      </c>
      <c r="C91" s="16">
        <f t="shared" ref="C91:K91" si="34">SUM(C80:C90)</f>
        <v>0</v>
      </c>
      <c r="D91" s="16">
        <f t="shared" si="34"/>
        <v>199</v>
      </c>
      <c r="E91" s="16">
        <f t="shared" si="34"/>
        <v>0</v>
      </c>
      <c r="F91" s="16">
        <f t="shared" si="34"/>
        <v>88</v>
      </c>
      <c r="G91" s="16">
        <f t="shared" si="34"/>
        <v>52</v>
      </c>
      <c r="H91" s="16">
        <f t="shared" si="34"/>
        <v>48</v>
      </c>
      <c r="I91" s="16">
        <f t="shared" si="34"/>
        <v>11</v>
      </c>
      <c r="J91" s="16">
        <f t="shared" si="34"/>
        <v>11</v>
      </c>
      <c r="K91" s="16">
        <f t="shared" si="34"/>
        <v>11</v>
      </c>
    </row>
    <row r="92" spans="1:11" x14ac:dyDescent="0.25">
      <c r="A92" s="23" t="s">
        <v>214</v>
      </c>
      <c r="B92" s="16">
        <f>B91+B78+B70+B60+B50+B40+B30+B19</f>
        <v>210</v>
      </c>
      <c r="C92" s="16"/>
      <c r="D92" s="16">
        <f t="shared" ref="D92:I92" si="35">SUM(D91,D78,D70,D60,D50,D40,D30,D19)</f>
        <v>1500</v>
      </c>
      <c r="E92" s="16">
        <f t="shared" si="35"/>
        <v>0</v>
      </c>
      <c r="F92" s="16">
        <f t="shared" si="35"/>
        <v>562</v>
      </c>
      <c r="G92" s="16">
        <f t="shared" si="35"/>
        <v>405</v>
      </c>
      <c r="H92" s="16">
        <f t="shared" si="35"/>
        <v>475</v>
      </c>
      <c r="I92" s="16">
        <f t="shared" si="35"/>
        <v>58</v>
      </c>
      <c r="J92" s="16"/>
      <c r="K92" s="21"/>
    </row>
    <row r="93" spans="1:11" ht="15.75" thickBot="1" x14ac:dyDescent="0.3">
      <c r="A93" s="44" t="s">
        <v>90</v>
      </c>
      <c r="B93" s="45"/>
      <c r="C93" s="45"/>
      <c r="D93" s="45"/>
      <c r="E93" s="45"/>
      <c r="F93" s="45">
        <f>(F92*100)/$D$92</f>
        <v>37.466666666666669</v>
      </c>
      <c r="G93" s="45">
        <f>(G92*100)/$D$92</f>
        <v>27</v>
      </c>
      <c r="H93" s="45">
        <f>(H92*100)/$D$92</f>
        <v>31.666666666666668</v>
      </c>
      <c r="I93" s="45">
        <f>(I92*100)/$D$92</f>
        <v>3.8666666666666667</v>
      </c>
      <c r="J93" s="45"/>
      <c r="K93" s="46"/>
    </row>
    <row r="94" spans="1:11" ht="81" customHeight="1" x14ac:dyDescent="0.25"/>
  </sheetData>
  <mergeCells count="17">
    <mergeCell ref="A7:K7"/>
    <mergeCell ref="A20:K20"/>
    <mergeCell ref="A41:K41"/>
    <mergeCell ref="A31:K31"/>
    <mergeCell ref="A1:K1"/>
    <mergeCell ref="A2:K2"/>
    <mergeCell ref="A3:K3"/>
    <mergeCell ref="A4:A6"/>
    <mergeCell ref="B4:B6"/>
    <mergeCell ref="C4:C6"/>
    <mergeCell ref="D4:D6"/>
    <mergeCell ref="G4:G6"/>
    <mergeCell ref="H4:H6"/>
    <mergeCell ref="I4:I6"/>
    <mergeCell ref="J4:J6"/>
    <mergeCell ref="E4:F5"/>
    <mergeCell ref="K4:K6"/>
  </mergeCells>
  <pageMargins left="0.7" right="0.7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1"/>
  <sheetViews>
    <sheetView tabSelected="1" topLeftCell="A49" workbookViewId="0">
      <selection activeCell="A78" sqref="A78"/>
    </sheetView>
  </sheetViews>
  <sheetFormatPr defaultColWidth="9.140625" defaultRowHeight="12.75" x14ac:dyDescent="0.2"/>
  <cols>
    <col min="1" max="1" width="32.7109375" style="9" customWidth="1"/>
    <col min="2" max="11" width="5.42578125" style="9" customWidth="1"/>
    <col min="12" max="16384" width="9.140625" style="9"/>
  </cols>
  <sheetData>
    <row r="1" spans="1:11" x14ac:dyDescent="0.2">
      <c r="A1" s="176"/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x14ac:dyDescent="0.2">
      <c r="A2" s="178" t="s">
        <v>215</v>
      </c>
      <c r="B2" s="179"/>
      <c r="C2" s="179"/>
      <c r="D2" s="179"/>
      <c r="E2" s="179"/>
      <c r="F2" s="179"/>
      <c r="G2" s="179"/>
      <c r="H2" s="179"/>
      <c r="I2" s="177"/>
      <c r="J2" s="177"/>
      <c r="K2" s="177"/>
    </row>
    <row r="3" spans="1:11" ht="61.5" customHeight="1" x14ac:dyDescent="0.2">
      <c r="A3" s="180" t="s">
        <v>231</v>
      </c>
      <c r="B3" s="181"/>
      <c r="C3" s="181"/>
      <c r="D3" s="181"/>
      <c r="E3" s="181"/>
      <c r="F3" s="181"/>
      <c r="G3" s="181"/>
      <c r="H3" s="181"/>
      <c r="I3" s="182"/>
      <c r="J3" s="182"/>
      <c r="K3" s="182"/>
    </row>
    <row r="4" spans="1:11" ht="13.5" thickBot="1" x14ac:dyDescent="0.25">
      <c r="A4" s="183" t="s">
        <v>216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1" ht="22.5" customHeight="1" x14ac:dyDescent="0.2">
      <c r="A5" s="184" t="s">
        <v>93</v>
      </c>
      <c r="B5" s="186" t="s">
        <v>3</v>
      </c>
      <c r="C5" s="186" t="s">
        <v>4</v>
      </c>
      <c r="D5" s="186" t="s">
        <v>5</v>
      </c>
      <c r="E5" s="102" t="s">
        <v>229</v>
      </c>
      <c r="F5" s="103"/>
      <c r="G5" s="186" t="s">
        <v>6</v>
      </c>
      <c r="H5" s="186" t="s">
        <v>7</v>
      </c>
      <c r="I5" s="186" t="s">
        <v>8</v>
      </c>
      <c r="J5" s="186" t="s">
        <v>176</v>
      </c>
      <c r="K5" s="189" t="s">
        <v>217</v>
      </c>
    </row>
    <row r="6" spans="1:11" ht="34.15" customHeight="1" x14ac:dyDescent="0.2">
      <c r="A6" s="185"/>
      <c r="B6" s="187"/>
      <c r="C6" s="188"/>
      <c r="D6" s="187"/>
      <c r="E6" s="104"/>
      <c r="F6" s="105"/>
      <c r="G6" s="187"/>
      <c r="H6" s="187"/>
      <c r="I6" s="187"/>
      <c r="J6" s="187"/>
      <c r="K6" s="190"/>
    </row>
    <row r="7" spans="1:11" ht="42" customHeight="1" x14ac:dyDescent="0.2">
      <c r="A7" s="185"/>
      <c r="B7" s="187"/>
      <c r="C7" s="188"/>
      <c r="D7" s="187"/>
      <c r="E7" s="10" t="s">
        <v>227</v>
      </c>
      <c r="F7" s="10" t="s">
        <v>228</v>
      </c>
      <c r="G7" s="187"/>
      <c r="H7" s="187"/>
      <c r="I7" s="187"/>
      <c r="J7" s="187"/>
      <c r="K7" s="190"/>
    </row>
    <row r="8" spans="1:11" x14ac:dyDescent="0.2">
      <c r="A8" s="167" t="s">
        <v>94</v>
      </c>
      <c r="B8" s="168"/>
      <c r="C8" s="168"/>
      <c r="D8" s="168"/>
      <c r="E8" s="168"/>
      <c r="F8" s="168"/>
      <c r="G8" s="168"/>
      <c r="H8" s="168"/>
      <c r="I8" s="168"/>
      <c r="J8" s="168"/>
      <c r="K8" s="169"/>
    </row>
    <row r="9" spans="1:11" x14ac:dyDescent="0.2">
      <c r="A9" s="70" t="s">
        <v>15</v>
      </c>
      <c r="B9" s="197"/>
      <c r="C9" s="195"/>
      <c r="D9" s="195"/>
      <c r="E9" s="195"/>
      <c r="F9" s="195"/>
      <c r="G9" s="195"/>
      <c r="H9" s="195"/>
      <c r="I9" s="195"/>
      <c r="J9" s="195"/>
      <c r="K9" s="196"/>
    </row>
    <row r="10" spans="1:11" x14ac:dyDescent="0.2">
      <c r="A10" s="47" t="s">
        <v>95</v>
      </c>
      <c r="B10" s="165">
        <v>2</v>
      </c>
      <c r="C10" s="30" t="s">
        <v>13</v>
      </c>
      <c r="D10" s="30">
        <v>16</v>
      </c>
      <c r="E10" s="18"/>
      <c r="F10" s="30">
        <v>8</v>
      </c>
      <c r="G10" s="30">
        <v>2</v>
      </c>
      <c r="H10" s="30">
        <v>6</v>
      </c>
      <c r="I10" s="13"/>
      <c r="J10" s="14">
        <f>F10/8</f>
        <v>1</v>
      </c>
      <c r="K10" s="15">
        <f t="shared" ref="K10:K11" si="0">(G10+H10)/8</f>
        <v>1</v>
      </c>
    </row>
    <row r="11" spans="1:11" x14ac:dyDescent="0.2">
      <c r="A11" s="47" t="s">
        <v>96</v>
      </c>
      <c r="B11" s="166"/>
      <c r="C11" s="30" t="s">
        <v>13</v>
      </c>
      <c r="D11" s="30">
        <v>16</v>
      </c>
      <c r="E11" s="18"/>
      <c r="F11" s="30">
        <v>8</v>
      </c>
      <c r="G11" s="30">
        <v>2</v>
      </c>
      <c r="H11" s="30">
        <v>6</v>
      </c>
      <c r="I11" s="13"/>
      <c r="J11" s="14">
        <f>F11/8</f>
        <v>1</v>
      </c>
      <c r="K11" s="15">
        <f t="shared" si="0"/>
        <v>1</v>
      </c>
    </row>
    <row r="12" spans="1:11" x14ac:dyDescent="0.2">
      <c r="A12" s="70" t="s">
        <v>97</v>
      </c>
      <c r="B12" s="71"/>
      <c r="C12" s="13"/>
      <c r="D12" s="13"/>
      <c r="E12" s="18"/>
      <c r="F12" s="13"/>
      <c r="G12" s="13"/>
      <c r="H12" s="13"/>
      <c r="I12" s="13"/>
      <c r="J12" s="14"/>
      <c r="K12" s="21"/>
    </row>
    <row r="13" spans="1:11" x14ac:dyDescent="0.2">
      <c r="A13" s="47" t="s">
        <v>98</v>
      </c>
      <c r="B13" s="165">
        <v>2</v>
      </c>
      <c r="C13" s="29" t="s">
        <v>13</v>
      </c>
      <c r="D13" s="29">
        <v>8</v>
      </c>
      <c r="E13" s="18"/>
      <c r="F13" s="29">
        <v>8</v>
      </c>
      <c r="G13" s="29"/>
      <c r="H13" s="29"/>
      <c r="I13" s="13"/>
      <c r="J13" s="14">
        <f>F13/8</f>
        <v>1</v>
      </c>
      <c r="K13" s="15">
        <f t="shared" ref="K13:K14" si="1">(G13+H13)/8</f>
        <v>0</v>
      </c>
    </row>
    <row r="14" spans="1:11" x14ac:dyDescent="0.2">
      <c r="A14" s="47" t="s">
        <v>99</v>
      </c>
      <c r="B14" s="166"/>
      <c r="C14" s="29" t="s">
        <v>13</v>
      </c>
      <c r="D14" s="29">
        <v>8</v>
      </c>
      <c r="E14" s="18"/>
      <c r="F14" s="29">
        <v>8</v>
      </c>
      <c r="G14" s="29"/>
      <c r="H14" s="29"/>
      <c r="I14" s="13"/>
      <c r="J14" s="14">
        <f>F14/8</f>
        <v>1</v>
      </c>
      <c r="K14" s="15">
        <f t="shared" si="1"/>
        <v>0</v>
      </c>
    </row>
    <row r="15" spans="1:11" x14ac:dyDescent="0.2">
      <c r="A15" s="70" t="s">
        <v>25</v>
      </c>
      <c r="B15" s="71"/>
      <c r="C15" s="13"/>
      <c r="D15" s="13"/>
      <c r="E15" s="18"/>
      <c r="F15" s="13"/>
      <c r="G15" s="13"/>
      <c r="H15" s="13"/>
      <c r="I15" s="13"/>
      <c r="J15" s="14"/>
      <c r="K15" s="21"/>
    </row>
    <row r="16" spans="1:11" x14ac:dyDescent="0.2">
      <c r="A16" s="47" t="s">
        <v>100</v>
      </c>
      <c r="B16" s="165">
        <v>3</v>
      </c>
      <c r="C16" s="29" t="s">
        <v>13</v>
      </c>
      <c r="D16" s="29">
        <v>8</v>
      </c>
      <c r="E16" s="18"/>
      <c r="F16" s="29">
        <v>8</v>
      </c>
      <c r="G16" s="29"/>
      <c r="H16" s="29"/>
      <c r="I16" s="13"/>
      <c r="J16" s="14">
        <f>F16/8</f>
        <v>1</v>
      </c>
      <c r="K16" s="15">
        <f t="shared" ref="K16:K17" si="2">(G16+H16)/8</f>
        <v>0</v>
      </c>
    </row>
    <row r="17" spans="1:11" x14ac:dyDescent="0.2">
      <c r="A17" s="47" t="s">
        <v>101</v>
      </c>
      <c r="B17" s="166"/>
      <c r="C17" s="29" t="s">
        <v>13</v>
      </c>
      <c r="D17" s="29">
        <v>8</v>
      </c>
      <c r="E17" s="18"/>
      <c r="F17" s="29">
        <v>8</v>
      </c>
      <c r="G17" s="29"/>
      <c r="H17" s="29"/>
      <c r="I17" s="13"/>
      <c r="J17" s="14">
        <f>F17/8</f>
        <v>1</v>
      </c>
      <c r="K17" s="15">
        <f t="shared" si="2"/>
        <v>0</v>
      </c>
    </row>
    <row r="18" spans="1:11" x14ac:dyDescent="0.2">
      <c r="A18" s="70" t="s">
        <v>27</v>
      </c>
      <c r="B18" s="197"/>
      <c r="C18" s="195"/>
      <c r="D18" s="195"/>
      <c r="E18" s="195"/>
      <c r="F18" s="195"/>
      <c r="G18" s="195"/>
      <c r="H18" s="195"/>
      <c r="I18" s="195"/>
      <c r="J18" s="195"/>
      <c r="K18" s="196"/>
    </row>
    <row r="19" spans="1:11" x14ac:dyDescent="0.2">
      <c r="A19" s="194" t="s">
        <v>37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11" ht="24.75" customHeight="1" x14ac:dyDescent="0.2">
      <c r="A20" s="47" t="s">
        <v>102</v>
      </c>
      <c r="B20" s="165">
        <v>2</v>
      </c>
      <c r="C20" s="13" t="s">
        <v>13</v>
      </c>
      <c r="D20" s="13">
        <v>8</v>
      </c>
      <c r="E20" s="18"/>
      <c r="F20" s="13">
        <v>2</v>
      </c>
      <c r="G20" s="13">
        <v>6</v>
      </c>
      <c r="H20" s="13"/>
      <c r="I20" s="13"/>
      <c r="J20" s="14">
        <v>1</v>
      </c>
      <c r="K20" s="15">
        <v>1</v>
      </c>
    </row>
    <row r="21" spans="1:11" ht="29.25" customHeight="1" x14ac:dyDescent="0.2">
      <c r="A21" s="47" t="s">
        <v>103</v>
      </c>
      <c r="B21" s="170"/>
      <c r="C21" s="13" t="s">
        <v>13</v>
      </c>
      <c r="D21" s="13">
        <v>8</v>
      </c>
      <c r="E21" s="18"/>
      <c r="F21" s="13">
        <v>2</v>
      </c>
      <c r="G21" s="13">
        <v>6</v>
      </c>
      <c r="H21" s="13"/>
      <c r="I21" s="13"/>
      <c r="J21" s="14">
        <v>1</v>
      </c>
      <c r="K21" s="15">
        <v>1</v>
      </c>
    </row>
    <row r="22" spans="1:11" x14ac:dyDescent="0.2">
      <c r="A22" s="194" t="s">
        <v>38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6"/>
    </row>
    <row r="23" spans="1:11" x14ac:dyDescent="0.2">
      <c r="A23" s="72" t="s">
        <v>104</v>
      </c>
      <c r="B23" s="165">
        <v>5</v>
      </c>
      <c r="C23" s="13" t="s">
        <v>13</v>
      </c>
      <c r="D23" s="29">
        <v>32</v>
      </c>
      <c r="E23" s="18"/>
      <c r="F23" s="29">
        <v>16</v>
      </c>
      <c r="G23" s="29">
        <v>4</v>
      </c>
      <c r="H23" s="29">
        <v>12</v>
      </c>
      <c r="I23" s="29"/>
      <c r="J23" s="14">
        <f>F23/8</f>
        <v>2</v>
      </c>
      <c r="K23" s="15">
        <f t="shared" ref="K23:K24" si="3">(G23+H23)/8</f>
        <v>2</v>
      </c>
    </row>
    <row r="24" spans="1:11" x14ac:dyDescent="0.2">
      <c r="A24" s="72" t="s">
        <v>105</v>
      </c>
      <c r="B24" s="166"/>
      <c r="C24" s="13" t="s">
        <v>13</v>
      </c>
      <c r="D24" s="29">
        <v>32</v>
      </c>
      <c r="E24" s="18"/>
      <c r="F24" s="29">
        <v>16</v>
      </c>
      <c r="G24" s="29">
        <v>4</v>
      </c>
      <c r="H24" s="29">
        <v>12</v>
      </c>
      <c r="I24" s="29"/>
      <c r="J24" s="14">
        <f>F24/8</f>
        <v>2</v>
      </c>
      <c r="K24" s="15">
        <f t="shared" si="3"/>
        <v>2</v>
      </c>
    </row>
    <row r="25" spans="1:11" x14ac:dyDescent="0.2">
      <c r="A25" s="191" t="s">
        <v>106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3"/>
    </row>
    <row r="26" spans="1:11" x14ac:dyDescent="0.2">
      <c r="A26" s="194" t="s">
        <v>46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6"/>
    </row>
    <row r="27" spans="1:11" ht="25.5" customHeight="1" x14ac:dyDescent="0.2">
      <c r="A27" s="72" t="s">
        <v>107</v>
      </c>
      <c r="B27" s="165">
        <v>4</v>
      </c>
      <c r="C27" s="29" t="s">
        <v>13</v>
      </c>
      <c r="D27" s="29">
        <v>24</v>
      </c>
      <c r="E27" s="29"/>
      <c r="F27" s="29"/>
      <c r="G27" s="29">
        <v>8</v>
      </c>
      <c r="H27" s="29">
        <v>16</v>
      </c>
      <c r="I27" s="13"/>
      <c r="J27" s="14">
        <f t="shared" ref="J27:J28" si="4">E27/8</f>
        <v>0</v>
      </c>
      <c r="K27" s="15">
        <f t="shared" ref="K27:K28" si="5">(G27+H27)/8</f>
        <v>3</v>
      </c>
    </row>
    <row r="28" spans="1:11" ht="25.5" x14ac:dyDescent="0.2">
      <c r="A28" s="72" t="s">
        <v>108</v>
      </c>
      <c r="B28" s="166"/>
      <c r="C28" s="29" t="s">
        <v>13</v>
      </c>
      <c r="D28" s="29">
        <v>24</v>
      </c>
      <c r="E28" s="29"/>
      <c r="F28" s="29"/>
      <c r="G28" s="29">
        <v>8</v>
      </c>
      <c r="H28" s="29">
        <v>16</v>
      </c>
      <c r="I28" s="13"/>
      <c r="J28" s="14">
        <f t="shared" si="4"/>
        <v>0</v>
      </c>
      <c r="K28" s="15">
        <f t="shared" si="5"/>
        <v>3</v>
      </c>
    </row>
    <row r="29" spans="1:11" x14ac:dyDescent="0.2">
      <c r="A29" s="194" t="s">
        <v>47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11" x14ac:dyDescent="0.2">
      <c r="A30" s="72" t="s">
        <v>109</v>
      </c>
      <c r="B30" s="165">
        <v>2</v>
      </c>
      <c r="C30" s="13" t="s">
        <v>13</v>
      </c>
      <c r="D30" s="29">
        <v>8</v>
      </c>
      <c r="E30" s="18"/>
      <c r="F30" s="29">
        <v>8</v>
      </c>
      <c r="G30" s="29"/>
      <c r="H30" s="29"/>
      <c r="I30" s="13"/>
      <c r="J30" s="14">
        <f>F30/8</f>
        <v>1</v>
      </c>
      <c r="K30" s="15">
        <f t="shared" ref="K30:K31" si="6">(G30+H30)/8</f>
        <v>0</v>
      </c>
    </row>
    <row r="31" spans="1:11" x14ac:dyDescent="0.2">
      <c r="A31" s="72" t="s">
        <v>110</v>
      </c>
      <c r="B31" s="166"/>
      <c r="C31" s="13" t="s">
        <v>13</v>
      </c>
      <c r="D31" s="29">
        <v>8</v>
      </c>
      <c r="E31" s="18"/>
      <c r="F31" s="29">
        <v>8</v>
      </c>
      <c r="G31" s="29"/>
      <c r="H31" s="29"/>
      <c r="I31" s="13"/>
      <c r="J31" s="14">
        <f>F31/8</f>
        <v>1</v>
      </c>
      <c r="K31" s="15">
        <f t="shared" si="6"/>
        <v>0</v>
      </c>
    </row>
    <row r="32" spans="1:11" x14ac:dyDescent="0.2">
      <c r="A32" s="191" t="s">
        <v>113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1:11" x14ac:dyDescent="0.2">
      <c r="A33" s="194" t="s">
        <v>56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x14ac:dyDescent="0.2">
      <c r="A34" s="73" t="s">
        <v>114</v>
      </c>
      <c r="B34" s="173">
        <v>2</v>
      </c>
      <c r="C34" s="29" t="s">
        <v>13</v>
      </c>
      <c r="D34" s="29">
        <v>8</v>
      </c>
      <c r="E34" s="18"/>
      <c r="F34" s="29">
        <v>8</v>
      </c>
      <c r="G34" s="29"/>
      <c r="H34" s="29"/>
      <c r="I34" s="29"/>
      <c r="J34" s="14">
        <f>F34/8</f>
        <v>1</v>
      </c>
      <c r="K34" s="13">
        <f t="shared" ref="K34:K35" si="7">(G34+H34)/8</f>
        <v>0</v>
      </c>
    </row>
    <row r="35" spans="1:11" x14ac:dyDescent="0.2">
      <c r="A35" s="73" t="s">
        <v>115</v>
      </c>
      <c r="B35" s="173"/>
      <c r="C35" s="29" t="s">
        <v>13</v>
      </c>
      <c r="D35" s="29">
        <v>8</v>
      </c>
      <c r="E35" s="18"/>
      <c r="F35" s="29">
        <v>8</v>
      </c>
      <c r="G35" s="29"/>
      <c r="H35" s="29"/>
      <c r="I35" s="29"/>
      <c r="J35" s="14">
        <f>F35/8</f>
        <v>1</v>
      </c>
      <c r="K35" s="13">
        <f t="shared" si="7"/>
        <v>0</v>
      </c>
    </row>
    <row r="36" spans="1:11" x14ac:dyDescent="0.2">
      <c r="A36" s="171" t="s">
        <v>57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</row>
    <row r="37" spans="1:11" x14ac:dyDescent="0.2">
      <c r="A37" s="73" t="s">
        <v>116</v>
      </c>
      <c r="B37" s="173">
        <v>2</v>
      </c>
      <c r="C37" s="29" t="s">
        <v>13</v>
      </c>
      <c r="D37" s="29">
        <v>16</v>
      </c>
      <c r="E37" s="18"/>
      <c r="F37" s="29">
        <v>16</v>
      </c>
      <c r="G37" s="29"/>
      <c r="H37" s="18"/>
      <c r="I37" s="29"/>
      <c r="J37" s="14">
        <f>F37/8</f>
        <v>2</v>
      </c>
      <c r="K37" s="14">
        <f t="shared" ref="K37:K38" si="8">G37/8</f>
        <v>0</v>
      </c>
    </row>
    <row r="38" spans="1:11" x14ac:dyDescent="0.2">
      <c r="A38" s="73" t="s">
        <v>117</v>
      </c>
      <c r="B38" s="173"/>
      <c r="C38" s="29" t="s">
        <v>13</v>
      </c>
      <c r="D38" s="29">
        <v>16</v>
      </c>
      <c r="E38" s="18"/>
      <c r="F38" s="29">
        <v>16</v>
      </c>
      <c r="G38" s="29"/>
      <c r="H38" s="18"/>
      <c r="I38" s="29"/>
      <c r="J38" s="14">
        <f>F38/8</f>
        <v>2</v>
      </c>
      <c r="K38" s="14">
        <f t="shared" si="8"/>
        <v>0</v>
      </c>
    </row>
    <row r="39" spans="1:11" x14ac:dyDescent="0.2">
      <c r="A39" s="199" t="s">
        <v>58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x14ac:dyDescent="0.2">
      <c r="A40" s="73" t="s">
        <v>118</v>
      </c>
      <c r="B40" s="173">
        <v>4</v>
      </c>
      <c r="C40" s="13" t="s">
        <v>17</v>
      </c>
      <c r="D40" s="13">
        <v>42</v>
      </c>
      <c r="E40" s="18"/>
      <c r="F40" s="13">
        <v>16</v>
      </c>
      <c r="G40" s="29">
        <v>8</v>
      </c>
      <c r="H40" s="29">
        <v>12</v>
      </c>
      <c r="I40" s="29">
        <v>6</v>
      </c>
      <c r="J40" s="14">
        <f>F40/8</f>
        <v>2</v>
      </c>
      <c r="K40" s="13">
        <f t="shared" ref="K40:K41" si="9">(G40+H40)/8</f>
        <v>2.5</v>
      </c>
    </row>
    <row r="41" spans="1:11" ht="25.5" x14ac:dyDescent="0.2">
      <c r="A41" s="73" t="s">
        <v>119</v>
      </c>
      <c r="B41" s="173"/>
      <c r="C41" s="13" t="s">
        <v>17</v>
      </c>
      <c r="D41" s="13">
        <v>42</v>
      </c>
      <c r="E41" s="18"/>
      <c r="F41" s="13">
        <v>16</v>
      </c>
      <c r="G41" s="29">
        <v>8</v>
      </c>
      <c r="H41" s="29">
        <v>12</v>
      </c>
      <c r="I41" s="29">
        <v>6</v>
      </c>
      <c r="J41" s="14">
        <f>F41/8</f>
        <v>2</v>
      </c>
      <c r="K41" s="13">
        <f t="shared" si="9"/>
        <v>2.5</v>
      </c>
    </row>
    <row r="42" spans="1:11" x14ac:dyDescent="0.2">
      <c r="A42" s="171" t="s">
        <v>120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</row>
    <row r="43" spans="1:11" x14ac:dyDescent="0.2">
      <c r="A43" s="171" t="s">
        <v>68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</row>
    <row r="44" spans="1:11" ht="25.5" x14ac:dyDescent="0.2">
      <c r="A44" s="73" t="s">
        <v>121</v>
      </c>
      <c r="B44" s="173">
        <v>2</v>
      </c>
      <c r="C44" s="22" t="s">
        <v>13</v>
      </c>
      <c r="D44" s="13">
        <v>8</v>
      </c>
      <c r="E44" s="18"/>
      <c r="F44" s="13">
        <v>8</v>
      </c>
      <c r="G44" s="13"/>
      <c r="H44" s="22"/>
      <c r="I44" s="22"/>
      <c r="J44" s="14">
        <f>F44/8</f>
        <v>1</v>
      </c>
      <c r="K44" s="13">
        <f t="shared" ref="K44:K45" si="10">(G44+H44)/8</f>
        <v>0</v>
      </c>
    </row>
    <row r="45" spans="1:11" x14ac:dyDescent="0.2">
      <c r="A45" s="73" t="s">
        <v>218</v>
      </c>
      <c r="B45" s="173"/>
      <c r="C45" s="22" t="s">
        <v>13</v>
      </c>
      <c r="D45" s="13">
        <v>8</v>
      </c>
      <c r="E45" s="18"/>
      <c r="F45" s="13">
        <v>8</v>
      </c>
      <c r="G45" s="13"/>
      <c r="H45" s="22"/>
      <c r="I45" s="22"/>
      <c r="J45" s="14">
        <f>F45/8</f>
        <v>1</v>
      </c>
      <c r="K45" s="13">
        <f t="shared" si="10"/>
        <v>0</v>
      </c>
    </row>
    <row r="46" spans="1:11" x14ac:dyDescent="0.2">
      <c r="A46" s="171" t="s">
        <v>69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</row>
    <row r="47" spans="1:11" ht="25.5" x14ac:dyDescent="0.2">
      <c r="A47" s="73" t="s">
        <v>123</v>
      </c>
      <c r="B47" s="173">
        <v>1</v>
      </c>
      <c r="C47" s="22" t="s">
        <v>13</v>
      </c>
      <c r="D47" s="13">
        <v>8</v>
      </c>
      <c r="E47" s="18"/>
      <c r="F47" s="13">
        <v>8</v>
      </c>
      <c r="G47" s="13"/>
      <c r="H47" s="22"/>
      <c r="I47" s="22"/>
      <c r="J47" s="14">
        <f>F47/8</f>
        <v>1</v>
      </c>
      <c r="K47" s="13">
        <f t="shared" ref="K47:K48" si="11">(G47+H47)/8</f>
        <v>0</v>
      </c>
    </row>
    <row r="48" spans="1:11" x14ac:dyDescent="0.2">
      <c r="A48" s="73" t="s">
        <v>124</v>
      </c>
      <c r="B48" s="173"/>
      <c r="C48" s="22" t="s">
        <v>13</v>
      </c>
      <c r="D48" s="13">
        <v>8</v>
      </c>
      <c r="E48" s="18"/>
      <c r="F48" s="13">
        <v>8</v>
      </c>
      <c r="G48" s="13"/>
      <c r="H48" s="22"/>
      <c r="I48" s="22"/>
      <c r="J48" s="14">
        <f>F48/8</f>
        <v>1</v>
      </c>
      <c r="K48" s="13">
        <f t="shared" si="11"/>
        <v>0</v>
      </c>
    </row>
    <row r="49" spans="1:11" x14ac:dyDescent="0.2">
      <c r="A49" s="171" t="s">
        <v>125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</row>
    <row r="50" spans="1:11" x14ac:dyDescent="0.2">
      <c r="A50" s="171" t="s">
        <v>77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</row>
    <row r="51" spans="1:11" x14ac:dyDescent="0.2">
      <c r="A51" s="73" t="s">
        <v>126</v>
      </c>
      <c r="B51" s="173">
        <v>4</v>
      </c>
      <c r="C51" s="13" t="s">
        <v>17</v>
      </c>
      <c r="D51" s="13">
        <v>32</v>
      </c>
      <c r="E51" s="18"/>
      <c r="F51" s="13">
        <v>16</v>
      </c>
      <c r="G51" s="13">
        <v>16</v>
      </c>
      <c r="H51" s="13"/>
      <c r="I51" s="13"/>
      <c r="J51" s="14">
        <f>F51/8</f>
        <v>2</v>
      </c>
      <c r="K51" s="13">
        <f t="shared" ref="K51:K52" si="12">(G51+H51)/8</f>
        <v>2</v>
      </c>
    </row>
    <row r="52" spans="1:11" x14ac:dyDescent="0.2">
      <c r="A52" s="73" t="s">
        <v>127</v>
      </c>
      <c r="B52" s="173"/>
      <c r="C52" s="13" t="s">
        <v>17</v>
      </c>
      <c r="D52" s="13">
        <v>32</v>
      </c>
      <c r="E52" s="18"/>
      <c r="F52" s="13">
        <v>16</v>
      </c>
      <c r="G52" s="13">
        <v>16</v>
      </c>
      <c r="H52" s="13"/>
      <c r="I52" s="13"/>
      <c r="J52" s="14">
        <f>F52/8</f>
        <v>2</v>
      </c>
      <c r="K52" s="13">
        <f t="shared" si="12"/>
        <v>2</v>
      </c>
    </row>
    <row r="53" spans="1:11" x14ac:dyDescent="0.2">
      <c r="A53" s="74" t="s">
        <v>48</v>
      </c>
      <c r="B53" s="192"/>
      <c r="C53" s="198"/>
      <c r="D53" s="198"/>
      <c r="E53" s="198"/>
      <c r="F53" s="198"/>
      <c r="G53" s="198"/>
      <c r="H53" s="198"/>
      <c r="I53" s="198"/>
      <c r="J53" s="198"/>
      <c r="K53" s="198"/>
    </row>
    <row r="54" spans="1:11" x14ac:dyDescent="0.2">
      <c r="A54" s="73" t="s">
        <v>111</v>
      </c>
      <c r="B54" s="173">
        <v>1</v>
      </c>
      <c r="C54" s="13" t="s">
        <v>13</v>
      </c>
      <c r="D54" s="13">
        <v>8</v>
      </c>
      <c r="E54" s="18"/>
      <c r="F54" s="13">
        <v>8</v>
      </c>
      <c r="G54" s="13"/>
      <c r="H54" s="13"/>
      <c r="I54" s="13"/>
      <c r="J54" s="14">
        <f>F54/8</f>
        <v>1</v>
      </c>
      <c r="K54" s="13">
        <f t="shared" ref="K54:K55" si="13">(G54+H54)/8</f>
        <v>0</v>
      </c>
    </row>
    <row r="55" spans="1:11" x14ac:dyDescent="0.2">
      <c r="A55" s="73" t="s">
        <v>112</v>
      </c>
      <c r="B55" s="173"/>
      <c r="C55" s="13" t="s">
        <v>13</v>
      </c>
      <c r="D55" s="13">
        <v>8</v>
      </c>
      <c r="E55" s="18"/>
      <c r="F55" s="13">
        <v>8</v>
      </c>
      <c r="G55" s="13"/>
      <c r="H55" s="13"/>
      <c r="I55" s="13"/>
      <c r="J55" s="14">
        <f>F55/8</f>
        <v>1</v>
      </c>
      <c r="K55" s="13">
        <f t="shared" si="13"/>
        <v>0</v>
      </c>
    </row>
    <row r="56" spans="1:11" x14ac:dyDescent="0.2">
      <c r="A56" s="191" t="s">
        <v>128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3"/>
    </row>
    <row r="57" spans="1:11" ht="28.5" customHeight="1" x14ac:dyDescent="0.2">
      <c r="A57" s="27" t="s">
        <v>202</v>
      </c>
      <c r="B57" s="20">
        <v>3</v>
      </c>
      <c r="C57" s="20" t="s">
        <v>13</v>
      </c>
      <c r="D57" s="20">
        <v>18</v>
      </c>
      <c r="E57" s="20"/>
      <c r="F57" s="20"/>
      <c r="G57" s="20">
        <v>8</v>
      </c>
      <c r="H57" s="20">
        <v>10</v>
      </c>
      <c r="I57" s="20"/>
      <c r="J57" s="14">
        <f>E57/8</f>
        <v>0</v>
      </c>
      <c r="K57" s="15">
        <f>(G57+H57)/8</f>
        <v>2.25</v>
      </c>
    </row>
    <row r="58" spans="1:11" ht="24" customHeight="1" x14ac:dyDescent="0.2">
      <c r="A58" s="27" t="s">
        <v>203</v>
      </c>
      <c r="B58" s="13">
        <v>4</v>
      </c>
      <c r="C58" s="13" t="s">
        <v>13</v>
      </c>
      <c r="D58" s="13">
        <v>46</v>
      </c>
      <c r="E58" s="18"/>
      <c r="F58" s="13">
        <v>16</v>
      </c>
      <c r="G58" s="13">
        <v>8</v>
      </c>
      <c r="H58" s="13">
        <v>16</v>
      </c>
      <c r="I58" s="13">
        <v>6</v>
      </c>
      <c r="J58" s="14">
        <f>F58/8</f>
        <v>2</v>
      </c>
      <c r="K58" s="15">
        <f>(G58+H58)/8</f>
        <v>3</v>
      </c>
    </row>
    <row r="59" spans="1:11" ht="25.5" customHeight="1" x14ac:dyDescent="0.2">
      <c r="A59" s="27" t="s">
        <v>204</v>
      </c>
      <c r="B59" s="13">
        <v>4</v>
      </c>
      <c r="C59" s="13" t="s">
        <v>13</v>
      </c>
      <c r="D59" s="13">
        <v>32</v>
      </c>
      <c r="E59" s="18"/>
      <c r="F59" s="13">
        <v>8</v>
      </c>
      <c r="G59" s="13">
        <v>8</v>
      </c>
      <c r="H59" s="13">
        <v>12</v>
      </c>
      <c r="I59" s="13">
        <v>4</v>
      </c>
      <c r="J59" s="14">
        <f>F59/8</f>
        <v>1</v>
      </c>
      <c r="K59" s="15">
        <f t="shared" ref="K59" si="14">(G59+H59)/8</f>
        <v>2.5</v>
      </c>
    </row>
    <row r="61" spans="1:11" x14ac:dyDescent="0.2">
      <c r="A61" s="204" t="s">
        <v>86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1"/>
    </row>
    <row r="62" spans="1:11" ht="25.5" x14ac:dyDescent="0.2">
      <c r="A62" s="72" t="s">
        <v>130</v>
      </c>
      <c r="B62" s="165">
        <v>4</v>
      </c>
      <c r="C62" s="13" t="s">
        <v>17</v>
      </c>
      <c r="D62" s="13">
        <v>32</v>
      </c>
      <c r="E62" s="18"/>
      <c r="F62" s="13">
        <v>16</v>
      </c>
      <c r="G62" s="13">
        <v>16</v>
      </c>
      <c r="H62" s="13"/>
      <c r="I62" s="13"/>
      <c r="J62" s="14">
        <f>F62/8</f>
        <v>2</v>
      </c>
      <c r="K62" s="15">
        <f t="shared" ref="K62:K63" si="15">(G62+H62)/8</f>
        <v>2</v>
      </c>
    </row>
    <row r="63" spans="1:11" ht="25.5" x14ac:dyDescent="0.2">
      <c r="A63" s="72" t="s">
        <v>131</v>
      </c>
      <c r="B63" s="166"/>
      <c r="C63" s="13" t="s">
        <v>17</v>
      </c>
      <c r="D63" s="13">
        <v>32</v>
      </c>
      <c r="E63" s="18"/>
      <c r="F63" s="13">
        <v>16</v>
      </c>
      <c r="G63" s="13">
        <v>16</v>
      </c>
      <c r="H63" s="13"/>
      <c r="I63" s="13"/>
      <c r="J63" s="14">
        <f>F63/8</f>
        <v>2</v>
      </c>
      <c r="K63" s="15">
        <f t="shared" si="15"/>
        <v>2</v>
      </c>
    </row>
    <row r="64" spans="1:11" x14ac:dyDescent="0.2">
      <c r="A64" s="194" t="s">
        <v>219</v>
      </c>
      <c r="B64" s="200"/>
      <c r="C64" s="200"/>
      <c r="D64" s="200"/>
      <c r="E64" s="200"/>
      <c r="F64" s="200"/>
      <c r="G64" s="200"/>
      <c r="H64" s="200"/>
      <c r="I64" s="200"/>
      <c r="J64" s="200"/>
      <c r="K64" s="201"/>
    </row>
    <row r="65" spans="1:11" ht="27.75" customHeight="1" x14ac:dyDescent="0.2">
      <c r="A65" s="75" t="s">
        <v>208</v>
      </c>
      <c r="B65" s="13">
        <v>3</v>
      </c>
      <c r="C65" s="13" t="s">
        <v>17</v>
      </c>
      <c r="D65" s="13">
        <v>28</v>
      </c>
      <c r="E65" s="18"/>
      <c r="F65" s="13">
        <v>8</v>
      </c>
      <c r="G65" s="13">
        <v>8</v>
      </c>
      <c r="H65" s="13">
        <v>8</v>
      </c>
      <c r="I65" s="13">
        <v>4</v>
      </c>
      <c r="J65" s="14">
        <f>F65/8</f>
        <v>1</v>
      </c>
      <c r="K65" s="13">
        <f>(G65+H65)/8</f>
        <v>2</v>
      </c>
    </row>
    <row r="66" spans="1:11" ht="27.75" customHeight="1" x14ac:dyDescent="0.2">
      <c r="A66" s="75" t="s">
        <v>209</v>
      </c>
      <c r="B66" s="13">
        <v>2</v>
      </c>
      <c r="C66" s="13" t="s">
        <v>13</v>
      </c>
      <c r="D66" s="13">
        <v>16</v>
      </c>
      <c r="E66" s="18"/>
      <c r="F66" s="13">
        <v>8</v>
      </c>
      <c r="G66" s="13">
        <v>8</v>
      </c>
      <c r="H66" s="13"/>
      <c r="I66" s="13"/>
      <c r="J66" s="14">
        <f>F66/8</f>
        <v>1</v>
      </c>
      <c r="K66" s="13">
        <f t="shared" ref="K66:K69" si="16">(G66+H66)/8</f>
        <v>1</v>
      </c>
    </row>
    <row r="67" spans="1:11" ht="27.75" customHeight="1" x14ac:dyDescent="0.2">
      <c r="A67" s="75" t="s">
        <v>210</v>
      </c>
      <c r="B67" s="13">
        <v>2</v>
      </c>
      <c r="C67" s="22" t="s">
        <v>13</v>
      </c>
      <c r="D67" s="13">
        <v>27</v>
      </c>
      <c r="E67" s="18"/>
      <c r="F67" s="22">
        <v>8</v>
      </c>
      <c r="G67" s="22">
        <v>8</v>
      </c>
      <c r="H67" s="22">
        <v>8</v>
      </c>
      <c r="I67" s="22">
        <v>3</v>
      </c>
      <c r="J67" s="14">
        <f>F67/8</f>
        <v>1</v>
      </c>
      <c r="K67" s="13">
        <f t="shared" si="16"/>
        <v>2</v>
      </c>
    </row>
    <row r="68" spans="1:11" ht="27.75" customHeight="1" x14ac:dyDescent="0.2">
      <c r="A68" s="75" t="s">
        <v>211</v>
      </c>
      <c r="B68" s="13">
        <v>3</v>
      </c>
      <c r="C68" s="22" t="s">
        <v>13</v>
      </c>
      <c r="D68" s="13">
        <v>16</v>
      </c>
      <c r="E68" s="18"/>
      <c r="F68" s="22">
        <v>8</v>
      </c>
      <c r="G68" s="22">
        <v>8</v>
      </c>
      <c r="H68" s="22"/>
      <c r="I68" s="22"/>
      <c r="J68" s="14">
        <f>F68/8</f>
        <v>1</v>
      </c>
      <c r="K68" s="13">
        <f t="shared" si="16"/>
        <v>1</v>
      </c>
    </row>
    <row r="69" spans="1:11" ht="27.75" customHeight="1" x14ac:dyDescent="0.2">
      <c r="A69" s="75" t="s">
        <v>212</v>
      </c>
      <c r="B69" s="13">
        <v>3</v>
      </c>
      <c r="C69" s="13" t="s">
        <v>13</v>
      </c>
      <c r="D69" s="13">
        <v>16</v>
      </c>
      <c r="E69" s="18"/>
      <c r="F69" s="13">
        <v>8</v>
      </c>
      <c r="G69" s="13">
        <v>8</v>
      </c>
      <c r="H69" s="13"/>
      <c r="I69" s="13"/>
      <c r="J69" s="14">
        <f>F69/8</f>
        <v>1</v>
      </c>
      <c r="K69" s="13">
        <f t="shared" si="16"/>
        <v>1</v>
      </c>
    </row>
    <row r="70" spans="1:11" x14ac:dyDescent="0.2">
      <c r="A70" s="171" t="s">
        <v>87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</row>
    <row r="71" spans="1:11" x14ac:dyDescent="0.2">
      <c r="A71" s="73" t="s">
        <v>132</v>
      </c>
      <c r="B71" s="173">
        <v>2</v>
      </c>
      <c r="C71" s="13" t="s">
        <v>13</v>
      </c>
      <c r="D71" s="13">
        <v>8</v>
      </c>
      <c r="E71" s="18"/>
      <c r="F71" s="13">
        <v>8</v>
      </c>
      <c r="G71" s="13"/>
      <c r="H71" s="13"/>
      <c r="I71" s="13"/>
      <c r="J71" s="14">
        <f>F71/8</f>
        <v>1</v>
      </c>
      <c r="K71" s="13">
        <f t="shared" ref="K71:K72" si="17">(G71+H71)/8</f>
        <v>0</v>
      </c>
    </row>
    <row r="72" spans="1:11" x14ac:dyDescent="0.2">
      <c r="A72" s="73" t="s">
        <v>133</v>
      </c>
      <c r="B72" s="173"/>
      <c r="C72" s="13" t="s">
        <v>13</v>
      </c>
      <c r="D72" s="13">
        <v>8</v>
      </c>
      <c r="E72" s="18"/>
      <c r="F72" s="13">
        <v>8</v>
      </c>
      <c r="G72" s="13"/>
      <c r="H72" s="13"/>
      <c r="I72" s="13"/>
      <c r="J72" s="14">
        <f>F72/8</f>
        <v>1</v>
      </c>
      <c r="K72" s="13">
        <f t="shared" si="17"/>
        <v>0</v>
      </c>
    </row>
    <row r="73" spans="1:11" ht="13.5" thickBot="1" x14ac:dyDescent="0.25">
      <c r="A73" s="76"/>
      <c r="B73" s="77"/>
      <c r="C73" s="78"/>
      <c r="D73" s="78"/>
      <c r="E73" s="78"/>
      <c r="F73" s="78"/>
      <c r="G73" s="78"/>
      <c r="H73" s="78"/>
      <c r="I73" s="78"/>
      <c r="J73" s="79"/>
      <c r="K73" s="78"/>
    </row>
    <row r="74" spans="1:11" x14ac:dyDescent="0.2">
      <c r="A74" s="205" t="s">
        <v>134</v>
      </c>
      <c r="B74" s="207" t="s">
        <v>135</v>
      </c>
      <c r="C74" s="208"/>
      <c r="D74" s="208"/>
      <c r="E74" s="208"/>
      <c r="F74" s="208"/>
      <c r="G74" s="208"/>
      <c r="H74" s="208"/>
      <c r="I74" s="208"/>
      <c r="J74" s="208"/>
      <c r="K74" s="209"/>
    </row>
    <row r="75" spans="1:11" x14ac:dyDescent="0.2">
      <c r="A75" s="206"/>
      <c r="B75" s="174" t="s">
        <v>136</v>
      </c>
      <c r="C75" s="174"/>
      <c r="D75" s="174"/>
      <c r="E75" s="174"/>
      <c r="F75" s="174"/>
      <c r="G75" s="174"/>
      <c r="H75" s="174" t="s">
        <v>137</v>
      </c>
      <c r="I75" s="174"/>
      <c r="J75" s="174"/>
      <c r="K75" s="175"/>
    </row>
    <row r="76" spans="1:11" x14ac:dyDescent="0.2">
      <c r="A76" s="72" t="s">
        <v>138</v>
      </c>
      <c r="B76" s="198" t="s">
        <v>139</v>
      </c>
      <c r="C76" s="198"/>
      <c r="D76" s="198"/>
      <c r="E76" s="198"/>
      <c r="F76" s="198"/>
      <c r="G76" s="198"/>
      <c r="H76" s="202" t="s">
        <v>140</v>
      </c>
      <c r="I76" s="195"/>
      <c r="J76" s="195"/>
      <c r="K76" s="196"/>
    </row>
    <row r="77" spans="1:11" ht="23.25" customHeight="1" x14ac:dyDescent="0.2">
      <c r="A77" s="72" t="s">
        <v>141</v>
      </c>
      <c r="B77" s="198" t="s">
        <v>142</v>
      </c>
      <c r="C77" s="198"/>
      <c r="D77" s="198"/>
      <c r="E77" s="198"/>
      <c r="F77" s="198"/>
      <c r="G77" s="198"/>
      <c r="H77" s="202" t="s">
        <v>143</v>
      </c>
      <c r="I77" s="195"/>
      <c r="J77" s="195"/>
      <c r="K77" s="196"/>
    </row>
    <row r="78" spans="1:11" x14ac:dyDescent="0.2">
      <c r="A78" s="72" t="s">
        <v>144</v>
      </c>
      <c r="B78" s="198" t="s">
        <v>145</v>
      </c>
      <c r="C78" s="198"/>
      <c r="D78" s="198"/>
      <c r="E78" s="198"/>
      <c r="F78" s="198"/>
      <c r="G78" s="198"/>
      <c r="H78" s="198" t="s">
        <v>146</v>
      </c>
      <c r="I78" s="198"/>
      <c r="J78" s="198"/>
      <c r="K78" s="216"/>
    </row>
    <row r="79" spans="1:11" x14ac:dyDescent="0.2">
      <c r="A79" s="72" t="s">
        <v>147</v>
      </c>
      <c r="B79" s="198" t="s">
        <v>220</v>
      </c>
      <c r="C79" s="198"/>
      <c r="D79" s="198"/>
      <c r="E79" s="198"/>
      <c r="F79" s="198"/>
      <c r="G79" s="198"/>
      <c r="H79" s="198" t="s">
        <v>149</v>
      </c>
      <c r="I79" s="198"/>
      <c r="J79" s="198"/>
      <c r="K79" s="216"/>
    </row>
    <row r="80" spans="1:11" ht="22.5" customHeight="1" x14ac:dyDescent="0.2">
      <c r="A80" s="72" t="s">
        <v>150</v>
      </c>
      <c r="B80" s="198" t="s">
        <v>151</v>
      </c>
      <c r="C80" s="198"/>
      <c r="D80" s="198"/>
      <c r="E80" s="198"/>
      <c r="F80" s="198"/>
      <c r="G80" s="198"/>
      <c r="H80" s="198" t="s">
        <v>152</v>
      </c>
      <c r="I80" s="198"/>
      <c r="J80" s="198"/>
      <c r="K80" s="216"/>
    </row>
    <row r="81" spans="1:11" ht="27.75" customHeight="1" x14ac:dyDescent="0.2">
      <c r="A81" s="72" t="s">
        <v>153</v>
      </c>
      <c r="B81" s="198" t="s">
        <v>154</v>
      </c>
      <c r="C81" s="198"/>
      <c r="D81" s="198"/>
      <c r="E81" s="198"/>
      <c r="F81" s="198"/>
      <c r="G81" s="198"/>
      <c r="H81" s="198" t="s">
        <v>155</v>
      </c>
      <c r="I81" s="198"/>
      <c r="J81" s="198"/>
      <c r="K81" s="216"/>
    </row>
    <row r="82" spans="1:11" x14ac:dyDescent="0.2">
      <c r="A82" s="72" t="s">
        <v>156</v>
      </c>
      <c r="B82" s="198" t="s">
        <v>157</v>
      </c>
      <c r="C82" s="198"/>
      <c r="D82" s="198"/>
      <c r="E82" s="198"/>
      <c r="F82" s="198"/>
      <c r="G82" s="198"/>
      <c r="H82" s="198" t="s">
        <v>158</v>
      </c>
      <c r="I82" s="198"/>
      <c r="J82" s="198"/>
      <c r="K82" s="216"/>
    </row>
    <row r="83" spans="1:11" ht="13.5" thickBot="1" x14ac:dyDescent="0.25">
      <c r="A83" s="80" t="s">
        <v>159</v>
      </c>
      <c r="B83" s="214" t="s">
        <v>160</v>
      </c>
      <c r="C83" s="214"/>
      <c r="D83" s="214"/>
      <c r="E83" s="214"/>
      <c r="F83" s="214"/>
      <c r="G83" s="214"/>
      <c r="H83" s="214" t="s">
        <v>161</v>
      </c>
      <c r="I83" s="214"/>
      <c r="J83" s="214"/>
      <c r="K83" s="215"/>
    </row>
    <row r="84" spans="1:11" ht="34.5" customHeight="1" x14ac:dyDescent="0.2">
      <c r="A84" s="213" t="s">
        <v>221</v>
      </c>
      <c r="B84" s="213"/>
      <c r="C84" s="213"/>
      <c r="D84" s="213"/>
      <c r="E84" s="213"/>
      <c r="F84" s="213"/>
      <c r="G84" s="213"/>
      <c r="H84" s="213"/>
      <c r="I84" s="213"/>
      <c r="J84" s="213"/>
      <c r="K84" s="213"/>
    </row>
    <row r="85" spans="1:11" x14ac:dyDescent="0.2">
      <c r="A85" s="210" t="s">
        <v>163</v>
      </c>
      <c r="B85" s="211"/>
      <c r="C85" s="211"/>
      <c r="D85" s="211"/>
      <c r="E85" s="211"/>
      <c r="F85" s="211"/>
      <c r="G85" s="211"/>
      <c r="H85" s="211"/>
      <c r="I85" s="211"/>
      <c r="J85" s="211"/>
      <c r="K85" s="211"/>
    </row>
    <row r="86" spans="1:11" x14ac:dyDescent="0.2">
      <c r="A86" s="81" t="s">
        <v>134</v>
      </c>
      <c r="B86" s="82" t="s">
        <v>164</v>
      </c>
      <c r="C86" s="82"/>
      <c r="D86" s="82"/>
      <c r="E86" s="82" t="s">
        <v>3</v>
      </c>
      <c r="F86" s="82"/>
      <c r="G86" s="82"/>
      <c r="H86" s="82" t="s">
        <v>165</v>
      </c>
      <c r="I86" s="82"/>
      <c r="J86" s="82"/>
      <c r="K86" s="82"/>
    </row>
    <row r="87" spans="1:11" x14ac:dyDescent="0.2">
      <c r="A87" s="68" t="s">
        <v>166</v>
      </c>
      <c r="E87" s="9">
        <v>2</v>
      </c>
      <c r="H87" s="9">
        <v>8</v>
      </c>
    </row>
    <row r="88" spans="1:11" ht="25.5" x14ac:dyDescent="0.2">
      <c r="A88" s="68" t="s">
        <v>224</v>
      </c>
      <c r="E88" s="9">
        <v>1</v>
      </c>
      <c r="H88" s="9">
        <v>8</v>
      </c>
    </row>
    <row r="89" spans="1:11" ht="25.5" x14ac:dyDescent="0.2">
      <c r="A89" s="83" t="s">
        <v>167</v>
      </c>
      <c r="E89" s="9">
        <v>2</v>
      </c>
      <c r="H89" s="9">
        <v>8</v>
      </c>
    </row>
    <row r="90" spans="1:11" ht="25.5" x14ac:dyDescent="0.2">
      <c r="A90" s="83" t="s">
        <v>168</v>
      </c>
      <c r="E90" s="9">
        <v>2</v>
      </c>
      <c r="H90" s="9">
        <v>8</v>
      </c>
    </row>
    <row r="91" spans="1:11" x14ac:dyDescent="0.2">
      <c r="A91" s="83" t="s">
        <v>40</v>
      </c>
      <c r="E91" s="9">
        <v>2</v>
      </c>
      <c r="H91" s="9">
        <v>16</v>
      </c>
    </row>
    <row r="92" spans="1:11" ht="18.75" customHeight="1" x14ac:dyDescent="0.2">
      <c r="A92" s="212" t="s">
        <v>169</v>
      </c>
      <c r="B92" s="211"/>
      <c r="C92" s="211"/>
      <c r="D92" s="211"/>
      <c r="E92" s="9">
        <v>3</v>
      </c>
      <c r="H92" s="9">
        <v>24</v>
      </c>
    </row>
    <row r="93" spans="1:11" ht="25.5" x14ac:dyDescent="0.2">
      <c r="A93" s="83" t="s">
        <v>170</v>
      </c>
      <c r="E93" s="9">
        <v>2</v>
      </c>
      <c r="H93" s="9">
        <v>8</v>
      </c>
    </row>
    <row r="94" spans="1:11" x14ac:dyDescent="0.2">
      <c r="A94" s="68" t="s">
        <v>19</v>
      </c>
      <c r="E94" s="9">
        <v>3</v>
      </c>
      <c r="H94" s="9">
        <v>24</v>
      </c>
    </row>
    <row r="95" spans="1:11" x14ac:dyDescent="0.2">
      <c r="A95" s="68" t="s">
        <v>20</v>
      </c>
      <c r="E95" s="9">
        <v>3</v>
      </c>
      <c r="H95" s="9">
        <v>24</v>
      </c>
    </row>
    <row r="96" spans="1:11" x14ac:dyDescent="0.2">
      <c r="A96" s="68" t="s">
        <v>21</v>
      </c>
      <c r="E96" s="9">
        <v>3</v>
      </c>
      <c r="H96" s="9">
        <v>16</v>
      </c>
    </row>
    <row r="97" spans="1:9" x14ac:dyDescent="0.2">
      <c r="A97" s="83" t="s">
        <v>22</v>
      </c>
      <c r="E97" s="9">
        <v>1</v>
      </c>
      <c r="H97" s="9">
        <v>16</v>
      </c>
    </row>
    <row r="98" spans="1:9" x14ac:dyDescent="0.2">
      <c r="A98" s="212" t="s">
        <v>171</v>
      </c>
      <c r="B98" s="179"/>
      <c r="C98" s="179"/>
      <c r="D98" s="179"/>
      <c r="E98" s="9">
        <v>2</v>
      </c>
      <c r="H98" s="9">
        <v>16</v>
      </c>
    </row>
    <row r="99" spans="1:9" x14ac:dyDescent="0.2">
      <c r="A99" s="212" t="s">
        <v>34</v>
      </c>
      <c r="B99" s="211"/>
      <c r="C99" s="211"/>
      <c r="D99" s="211"/>
      <c r="E99" s="9">
        <v>5</v>
      </c>
      <c r="H99" s="9">
        <v>40</v>
      </c>
    </row>
    <row r="100" spans="1:9" ht="25.5" x14ac:dyDescent="0.2">
      <c r="A100" s="83" t="s">
        <v>172</v>
      </c>
      <c r="E100" s="9">
        <v>3</v>
      </c>
      <c r="H100" s="9">
        <v>36</v>
      </c>
    </row>
    <row r="101" spans="1:9" x14ac:dyDescent="0.2">
      <c r="A101" s="82" t="s">
        <v>173</v>
      </c>
      <c r="B101" s="82"/>
      <c r="C101" s="82"/>
      <c r="D101" s="82"/>
      <c r="E101" s="82">
        <f>SUM(E87:E100)</f>
        <v>34</v>
      </c>
      <c r="F101" s="82"/>
      <c r="G101" s="82"/>
      <c r="H101" s="82">
        <f>SUM(H87:H100)</f>
        <v>252</v>
      </c>
      <c r="I101" s="82"/>
    </row>
  </sheetData>
  <mergeCells count="77">
    <mergeCell ref="B77:G77"/>
    <mergeCell ref="H77:K77"/>
    <mergeCell ref="A49:K49"/>
    <mergeCell ref="B47:B48"/>
    <mergeCell ref="B83:G83"/>
    <mergeCell ref="H83:K83"/>
    <mergeCell ref="B78:G78"/>
    <mergeCell ref="H78:K78"/>
    <mergeCell ref="B79:G79"/>
    <mergeCell ref="H79:K79"/>
    <mergeCell ref="B80:G80"/>
    <mergeCell ref="H80:K80"/>
    <mergeCell ref="B81:G81"/>
    <mergeCell ref="H81:K81"/>
    <mergeCell ref="B82:G82"/>
    <mergeCell ref="H82:K82"/>
    <mergeCell ref="A85:K85"/>
    <mergeCell ref="A92:D92"/>
    <mergeCell ref="A98:D98"/>
    <mergeCell ref="A99:D99"/>
    <mergeCell ref="A84:K84"/>
    <mergeCell ref="A46:K46"/>
    <mergeCell ref="B76:G76"/>
    <mergeCell ref="H76:K76"/>
    <mergeCell ref="A50:K50"/>
    <mergeCell ref="B53:K53"/>
    <mergeCell ref="A56:K56"/>
    <mergeCell ref="A61:K61"/>
    <mergeCell ref="A64:K64"/>
    <mergeCell ref="B54:B55"/>
    <mergeCell ref="B51:B52"/>
    <mergeCell ref="B71:B72"/>
    <mergeCell ref="A70:K70"/>
    <mergeCell ref="A74:A75"/>
    <mergeCell ref="B62:B63"/>
    <mergeCell ref="B74:K74"/>
    <mergeCell ref="B75:G75"/>
    <mergeCell ref="A32:K32"/>
    <mergeCell ref="A33:K33"/>
    <mergeCell ref="B9:K9"/>
    <mergeCell ref="A36:K36"/>
    <mergeCell ref="A42:K42"/>
    <mergeCell ref="A39:K39"/>
    <mergeCell ref="B40:B41"/>
    <mergeCell ref="B18:K18"/>
    <mergeCell ref="A19:K19"/>
    <mergeCell ref="A22:K22"/>
    <mergeCell ref="A25:K25"/>
    <mergeCell ref="A26:K26"/>
    <mergeCell ref="A29:K29"/>
    <mergeCell ref="B37:B38"/>
    <mergeCell ref="B34:B35"/>
    <mergeCell ref="B30:B31"/>
    <mergeCell ref="A43:K43"/>
    <mergeCell ref="B44:B45"/>
    <mergeCell ref="H75:K75"/>
    <mergeCell ref="A1:K1"/>
    <mergeCell ref="A2:K2"/>
    <mergeCell ref="A3:K3"/>
    <mergeCell ref="A4:K4"/>
    <mergeCell ref="A5:A7"/>
    <mergeCell ref="B5:B7"/>
    <mergeCell ref="C5:C7"/>
    <mergeCell ref="D5:D7"/>
    <mergeCell ref="G5:G7"/>
    <mergeCell ref="H5:H7"/>
    <mergeCell ref="I5:I7"/>
    <mergeCell ref="J5:J7"/>
    <mergeCell ref="K5:K7"/>
    <mergeCell ref="B27:B28"/>
    <mergeCell ref="B23:B24"/>
    <mergeCell ref="E5:F6"/>
    <mergeCell ref="A8:K8"/>
    <mergeCell ref="B16:B17"/>
    <mergeCell ref="B10:B11"/>
    <mergeCell ref="B13:B14"/>
    <mergeCell ref="B20:B21"/>
  </mergeCells>
  <pageMargins left="0.70866141732283472" right="0.70866141732283472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9E3863D16EB448F45D9BBF09677ED" ma:contentTypeVersion="4" ma:contentTypeDescription="Utwórz nowy dokument." ma:contentTypeScope="" ma:versionID="4789b43586f0ec4163b3a68ef752954e">
  <xsd:schema xmlns:xsd="http://www.w3.org/2001/XMLSchema" xmlns:xs="http://www.w3.org/2001/XMLSchema" xmlns:p="http://schemas.microsoft.com/office/2006/metadata/properties" xmlns:ns2="6d4fba98-531c-4b3b-90d3-e632d25a98b3" targetNamespace="http://schemas.microsoft.com/office/2006/metadata/properties" ma:root="true" ma:fieldsID="b310317473bcf2a8c284edd55f337388" ns2:_="">
    <xsd:import namespace="6d4fba98-531c-4b3b-90d3-e632d25a9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fba98-531c-4b3b-90d3-e632d25a9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E368FC-D0EE-42F0-B8AE-D9826E7F75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7884C-410D-4FD7-8216-5448011BB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4fba98-531c-4b3b-90d3-e632d25a9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EAE8CE-5183-4434-93A8-36129D67F9D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d4fba98-531c-4b3b-90d3-e632d25a98b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stacjonarne</vt:lpstr>
      <vt:lpstr>do_wyboru _ST</vt:lpstr>
      <vt:lpstr>niestacjonarne</vt:lpstr>
      <vt:lpstr>do_wyboru_nst</vt:lpstr>
      <vt:lpstr>stacjonarne!Obszar_wydruku</vt:lpstr>
    </vt:vector>
  </TitlesOfParts>
  <Company>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Lipińska</dc:creator>
  <cp:lastModifiedBy>UP</cp:lastModifiedBy>
  <cp:revision/>
  <cp:lastPrinted>2025-03-03T07:09:41Z</cp:lastPrinted>
  <dcterms:created xsi:type="dcterms:W3CDTF">2013-02-27T13:27:02Z</dcterms:created>
  <dcterms:modified xsi:type="dcterms:W3CDTF">2025-03-03T09:10:19Z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0x0101007099E3863D16EB448F45D9BBF09677ED</vt:lpwstr>
  </property>
</Properties>
</file>