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uta Sawa\Desktop\SENAT MAJ 2024\doskonalenie pielęgnacja\"/>
    </mc:Choice>
  </mc:AlternateContent>
  <xr:revisionPtr revIDLastSave="0" documentId="8_{1AB88FDD-0756-4989-BB47-F9E78383836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tacjonarne" sheetId="2" r:id="rId1"/>
    <sheet name="Niestacjonarn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3" l="1"/>
  <c r="E41" i="2" l="1"/>
  <c r="F41" i="2"/>
  <c r="G41" i="2"/>
  <c r="H41" i="2"/>
  <c r="I41" i="2"/>
  <c r="D41" i="2"/>
  <c r="E68" i="2"/>
  <c r="F68" i="2"/>
  <c r="J68" i="2" s="1"/>
  <c r="G68" i="2"/>
  <c r="K68" i="2" s="1"/>
  <c r="H68" i="2"/>
  <c r="I68" i="2"/>
  <c r="D68" i="2"/>
  <c r="K17" i="3" l="1"/>
  <c r="L58" i="3"/>
  <c r="L59" i="3"/>
  <c r="L60" i="3"/>
  <c r="L61" i="3"/>
  <c r="L62" i="3"/>
  <c r="L63" i="3"/>
  <c r="L64" i="3"/>
  <c r="L65" i="3"/>
  <c r="L66" i="3"/>
  <c r="L51" i="3"/>
  <c r="L46" i="3"/>
  <c r="L54" i="3"/>
  <c r="L43" i="3"/>
  <c r="L47" i="3"/>
  <c r="L55" i="3"/>
  <c r="L56" i="3"/>
  <c r="L42" i="3"/>
  <c r="L35" i="3"/>
  <c r="L44" i="3"/>
  <c r="L45" i="3"/>
  <c r="L52" i="3"/>
  <c r="L48" i="3"/>
  <c r="L49" i="3"/>
  <c r="L39" i="3"/>
  <c r="L40" i="3"/>
  <c r="L53" i="3"/>
  <c r="L36" i="3"/>
  <c r="L38" i="3"/>
  <c r="L28" i="3"/>
  <c r="L37" i="3"/>
  <c r="L29" i="3"/>
  <c r="L30" i="3"/>
  <c r="L31" i="3"/>
  <c r="L32" i="3"/>
  <c r="L33" i="3"/>
  <c r="L22" i="3"/>
  <c r="L15" i="3"/>
  <c r="L24" i="3"/>
  <c r="L25" i="3"/>
  <c r="L26" i="3"/>
  <c r="L13" i="3"/>
  <c r="L14" i="3"/>
  <c r="L16" i="3"/>
  <c r="L8" i="3"/>
  <c r="L17" i="3"/>
  <c r="L18" i="3"/>
  <c r="L19" i="3"/>
  <c r="L20" i="3"/>
  <c r="L5" i="3"/>
  <c r="L6" i="3"/>
  <c r="L7" i="3"/>
  <c r="L9" i="3"/>
  <c r="L23" i="3"/>
  <c r="L10" i="3"/>
  <c r="L11" i="3"/>
  <c r="L4" i="3"/>
  <c r="K58" i="3"/>
  <c r="K59" i="3"/>
  <c r="K60" i="3"/>
  <c r="K61" i="3"/>
  <c r="K62" i="3"/>
  <c r="K63" i="3"/>
  <c r="K64" i="3"/>
  <c r="K65" i="3"/>
  <c r="K66" i="3"/>
  <c r="K51" i="3"/>
  <c r="K46" i="3"/>
  <c r="K54" i="3"/>
  <c r="K43" i="3"/>
  <c r="K47" i="3"/>
  <c r="K55" i="3"/>
  <c r="K56" i="3"/>
  <c r="K42" i="3"/>
  <c r="K35" i="3"/>
  <c r="K44" i="3"/>
  <c r="K45" i="3"/>
  <c r="K52" i="3"/>
  <c r="K48" i="3"/>
  <c r="K49" i="3"/>
  <c r="K53" i="3"/>
  <c r="K36" i="3"/>
  <c r="K38" i="3"/>
  <c r="K28" i="3"/>
  <c r="K39" i="3"/>
  <c r="K40" i="3"/>
  <c r="K37" i="3"/>
  <c r="K29" i="3"/>
  <c r="K30" i="3"/>
  <c r="K31" i="3"/>
  <c r="K32" i="3"/>
  <c r="K33" i="3"/>
  <c r="K22" i="3"/>
  <c r="K15" i="3"/>
  <c r="K24" i="3"/>
  <c r="K25" i="3"/>
  <c r="K26" i="3"/>
  <c r="K13" i="3"/>
  <c r="K14" i="3"/>
  <c r="K16" i="3"/>
  <c r="K8" i="3"/>
  <c r="K18" i="3"/>
  <c r="K19" i="3"/>
  <c r="K20" i="3"/>
  <c r="K5" i="3"/>
  <c r="K6" i="3"/>
  <c r="K7" i="3"/>
  <c r="K9" i="3"/>
  <c r="K23" i="3"/>
  <c r="K10" i="3"/>
  <c r="K11" i="3"/>
  <c r="K4" i="3"/>
  <c r="G21" i="3"/>
  <c r="K21" i="3" s="1"/>
  <c r="H21" i="3"/>
  <c r="I21" i="3"/>
  <c r="J21" i="3"/>
  <c r="F21" i="3"/>
  <c r="L21" i="3" l="1"/>
  <c r="G57" i="3"/>
  <c r="K57" i="3" s="1"/>
  <c r="H57" i="3"/>
  <c r="I57" i="3"/>
  <c r="J57" i="3"/>
  <c r="F57" i="3"/>
  <c r="G50" i="3"/>
  <c r="K50" i="3" s="1"/>
  <c r="H50" i="3"/>
  <c r="I50" i="3"/>
  <c r="J50" i="3"/>
  <c r="F50" i="3"/>
  <c r="G41" i="3"/>
  <c r="K41" i="3" s="1"/>
  <c r="H41" i="3"/>
  <c r="I41" i="3"/>
  <c r="J41" i="3"/>
  <c r="F41" i="3"/>
  <c r="G34" i="3"/>
  <c r="K34" i="3" s="1"/>
  <c r="H34" i="3"/>
  <c r="I34" i="3"/>
  <c r="J34" i="3"/>
  <c r="F34" i="3"/>
  <c r="G27" i="3"/>
  <c r="K27" i="3" s="1"/>
  <c r="H27" i="3"/>
  <c r="I27" i="3"/>
  <c r="J27" i="3"/>
  <c r="F27" i="3"/>
  <c r="G12" i="3"/>
  <c r="K12" i="3" s="1"/>
  <c r="H12" i="3"/>
  <c r="I12" i="3"/>
  <c r="J12" i="3"/>
  <c r="F12" i="3"/>
  <c r="L41" i="3" l="1"/>
  <c r="L27" i="3"/>
  <c r="L12" i="3"/>
  <c r="L34" i="3"/>
  <c r="L50" i="3"/>
  <c r="L57" i="3"/>
  <c r="E59" i="2"/>
  <c r="F59" i="2"/>
  <c r="J59" i="2" s="1"/>
  <c r="G59" i="2"/>
  <c r="H59" i="2"/>
  <c r="I59" i="2"/>
  <c r="D59" i="2"/>
  <c r="E49" i="2"/>
  <c r="F49" i="2"/>
  <c r="J49" i="2" s="1"/>
  <c r="G49" i="2"/>
  <c r="H49" i="2"/>
  <c r="I49" i="2"/>
  <c r="D49" i="2"/>
  <c r="J41" i="2"/>
  <c r="E33" i="2"/>
  <c r="F33" i="2"/>
  <c r="J33" i="2" s="1"/>
  <c r="G33" i="2"/>
  <c r="H33" i="2"/>
  <c r="I33" i="2"/>
  <c r="D33" i="2"/>
  <c r="E24" i="2"/>
  <c r="F24" i="2"/>
  <c r="G24" i="2"/>
  <c r="H24" i="2"/>
  <c r="I24" i="2"/>
  <c r="D24" i="2"/>
  <c r="E13" i="2"/>
  <c r="F13" i="2"/>
  <c r="J13" i="2" s="1"/>
  <c r="G13" i="2"/>
  <c r="H13" i="2"/>
  <c r="I13" i="2"/>
  <c r="D13" i="2"/>
  <c r="J14" i="2"/>
  <c r="K14" i="2"/>
  <c r="J6" i="2"/>
  <c r="K6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4" i="2"/>
  <c r="K34" i="2"/>
  <c r="J35" i="2"/>
  <c r="K35" i="2"/>
  <c r="J60" i="2"/>
  <c r="K60" i="2"/>
  <c r="J61" i="2"/>
  <c r="K61" i="2"/>
  <c r="J39" i="2"/>
  <c r="K39" i="2"/>
  <c r="J40" i="2"/>
  <c r="K40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36" i="2"/>
  <c r="K36" i="2"/>
  <c r="J37" i="2"/>
  <c r="K37" i="2"/>
  <c r="J38" i="2"/>
  <c r="K38" i="2"/>
  <c r="J62" i="2"/>
  <c r="K62" i="2"/>
  <c r="J63" i="2"/>
  <c r="K63" i="2"/>
  <c r="J64" i="2"/>
  <c r="K64" i="2"/>
  <c r="J65" i="2"/>
  <c r="K65" i="2"/>
  <c r="J66" i="2"/>
  <c r="K66" i="2"/>
  <c r="J67" i="2"/>
  <c r="K67" i="2"/>
  <c r="J5" i="2"/>
  <c r="K5" i="2"/>
  <c r="J15" i="2"/>
  <c r="K15" i="2"/>
  <c r="J7" i="2"/>
  <c r="K7" i="2"/>
  <c r="J8" i="2"/>
  <c r="K8" i="2"/>
  <c r="J9" i="2"/>
  <c r="K9" i="2"/>
  <c r="J10" i="2"/>
  <c r="K10" i="2"/>
  <c r="J11" i="2"/>
  <c r="K11" i="2"/>
  <c r="J12" i="2"/>
  <c r="K12" i="2"/>
  <c r="K33" i="2" l="1"/>
  <c r="K13" i="2"/>
  <c r="K59" i="2"/>
  <c r="I69" i="2"/>
  <c r="F69" i="2"/>
  <c r="K41" i="2"/>
  <c r="H69" i="2"/>
  <c r="J24" i="2"/>
  <c r="E69" i="2"/>
  <c r="K49" i="2"/>
  <c r="D69" i="2"/>
  <c r="K24" i="2"/>
  <c r="F68" i="3"/>
  <c r="G68" i="3"/>
  <c r="K68" i="3" s="1"/>
  <c r="H68" i="3"/>
  <c r="I68" i="3"/>
  <c r="J68" i="3"/>
  <c r="G69" i="2" l="1"/>
  <c r="L68" i="3"/>
  <c r="G69" i="3"/>
  <c r="F69" i="3"/>
  <c r="H69" i="3"/>
  <c r="J69" i="3"/>
  <c r="I69" i="3"/>
  <c r="E69" i="3"/>
  <c r="D68" i="3"/>
  <c r="D57" i="3"/>
  <c r="D50" i="3"/>
  <c r="D41" i="3"/>
  <c r="D34" i="3"/>
  <c r="D27" i="3"/>
  <c r="D21" i="3"/>
  <c r="D12" i="3"/>
  <c r="K4" i="2" l="1"/>
  <c r="J4" i="2"/>
  <c r="D69" i="3" l="1"/>
  <c r="K69" i="2"/>
  <c r="J69" i="2"/>
  <c r="C69" i="2"/>
</calcChain>
</file>

<file path=xl/sharedStrings.xml><?xml version="1.0" encoding="utf-8"?>
<sst xmlns="http://schemas.openxmlformats.org/spreadsheetml/2006/main" count="289" uniqueCount="130">
  <si>
    <t>Przedmiot</t>
  </si>
  <si>
    <t>ECTS</t>
  </si>
  <si>
    <t>Forma zaliczenia</t>
  </si>
  <si>
    <t xml:space="preserve">Seminarium dyplomowe 2 </t>
  </si>
  <si>
    <t>e</t>
  </si>
  <si>
    <t>z</t>
  </si>
  <si>
    <t>semestr</t>
  </si>
  <si>
    <t>I</t>
  </si>
  <si>
    <t>II</t>
  </si>
  <si>
    <t>III</t>
  </si>
  <si>
    <t>IV</t>
  </si>
  <si>
    <t>V</t>
  </si>
  <si>
    <t>VI</t>
  </si>
  <si>
    <t xml:space="preserve">BHP  w pacy ze zwierzętami i ergonomia </t>
  </si>
  <si>
    <t>Technologie informacyjne</t>
  </si>
  <si>
    <t xml:space="preserve"> Wykłady </t>
  </si>
  <si>
    <t>Mikrobiologia</t>
  </si>
  <si>
    <t>Fizjologia zwierząt</t>
  </si>
  <si>
    <t>Język obcy 1</t>
  </si>
  <si>
    <t>Język obcy 2</t>
  </si>
  <si>
    <t>Język obcy 3</t>
  </si>
  <si>
    <t>Biochemia zwierząt</t>
  </si>
  <si>
    <t>Wykłady tygodniowo</t>
  </si>
  <si>
    <t>Ćwiczenia tygodniowo</t>
  </si>
  <si>
    <t>VII</t>
  </si>
  <si>
    <t>Praktyka zawodowa 4 tygodnie</t>
  </si>
  <si>
    <t>Ćwiczenia Audytoryjne</t>
  </si>
  <si>
    <t>Ćwiczenia Laboratoryjne</t>
  </si>
  <si>
    <t xml:space="preserve"> Ćwiczenia Terenowe </t>
  </si>
  <si>
    <t>Projekt inżynierski i egzamin dyplomowy</t>
  </si>
  <si>
    <t>Wychowanie fizyczne 1</t>
  </si>
  <si>
    <t>Wychowanie fizyczne 2</t>
  </si>
  <si>
    <t>Biologia zwierząt towarzyszących</t>
  </si>
  <si>
    <t>Anatomia ptaków i ssaków</t>
  </si>
  <si>
    <t>Psychologia zwierząt gospodarskich</t>
  </si>
  <si>
    <t>Psychologia zwierząt towarzyszących</t>
  </si>
  <si>
    <t xml:space="preserve">Opieka i utrzymanie zajęczaków i gryzoni w warunkach domowych </t>
  </si>
  <si>
    <t>Hipoterapia I</t>
  </si>
  <si>
    <t>Pielęgnacja kopyt i podkownictwo</t>
  </si>
  <si>
    <t>Dogoterapia II</t>
  </si>
  <si>
    <t>Opieka psychologiczna nad zwierzętami chorymi</t>
  </si>
  <si>
    <t>Kosmetologia psów i kotów</t>
  </si>
  <si>
    <t>suma I</t>
  </si>
  <si>
    <t>suma II</t>
  </si>
  <si>
    <t>suma III</t>
  </si>
  <si>
    <t>suma IV</t>
  </si>
  <si>
    <t>suma V</t>
  </si>
  <si>
    <t>suma VI</t>
  </si>
  <si>
    <t>suma VII</t>
  </si>
  <si>
    <t xml:space="preserve">Łącznie </t>
  </si>
  <si>
    <t>Liczba ogółem</t>
  </si>
  <si>
    <t>Psychologia uczenia</t>
  </si>
  <si>
    <r>
      <rPr>
        <b/>
        <sz val="10"/>
        <color rgb="FF000000"/>
        <rFont val="Times New Roman"/>
        <family val="1"/>
        <charset val="238"/>
      </rPr>
      <t>Przedmiot humanistyczny</t>
    </r>
    <r>
      <rPr>
        <sz val="10"/>
        <color indexed="8"/>
        <rFont val="Times New Roman"/>
        <family val="1"/>
        <charset val="238"/>
      </rPr>
      <t>:Przepisy prawne i etyka w pracy zooterapeuty</t>
    </r>
  </si>
  <si>
    <t xml:space="preserve">Przygotowanie zwierząt towarzyszących do wystaw </t>
  </si>
  <si>
    <t>Felinoterapia</t>
  </si>
  <si>
    <r>
      <t>D</t>
    </r>
    <r>
      <rPr>
        <sz val="10"/>
        <color rgb="FF000000"/>
        <rFont val="Times New Roman"/>
        <family val="1"/>
        <charset val="238"/>
      </rPr>
      <t>ogoterapia I</t>
    </r>
  </si>
  <si>
    <t>Hipoterapia II</t>
  </si>
  <si>
    <t>Fizjoterapia zwierząt</t>
  </si>
  <si>
    <t>Zwierzęta hodowlane</t>
  </si>
  <si>
    <r>
      <rPr>
        <b/>
        <sz val="10"/>
        <color rgb="FF000000"/>
        <rFont val="Times New Roman"/>
        <family val="1"/>
        <charset val="238"/>
      </rPr>
      <t>Przedmiot do wyboru 1:</t>
    </r>
    <r>
      <rPr>
        <sz val="10"/>
        <color indexed="8"/>
        <rFont val="Times New Roman"/>
        <family val="1"/>
        <charset val="238"/>
      </rPr>
      <t xml:space="preserve"> Zwierzęta dzikie  w ośrodkach rehabilitacji/Biologia zwierząt wolnożyjących</t>
    </r>
  </si>
  <si>
    <r>
      <rPr>
        <b/>
        <sz val="10"/>
        <rFont val="Times New Roman"/>
        <family val="1"/>
        <charset val="238"/>
      </rPr>
      <t>Przedmiot do wyboru 3</t>
    </r>
    <r>
      <rPr>
        <sz val="10"/>
        <rFont val="Times New Roman"/>
        <family val="1"/>
        <charset val="238"/>
      </rPr>
      <t>:Genetyczne podstawy funkcjonowania organizmu/Choroby i wady genetyczne zwierząt</t>
    </r>
  </si>
  <si>
    <r>
      <rPr>
        <b/>
        <sz val="10"/>
        <color rgb="FF000000"/>
        <rFont val="Times New Roman"/>
        <family val="1"/>
        <charset val="238"/>
      </rPr>
      <t>Przedmiot do wyboru 5</t>
    </r>
    <r>
      <rPr>
        <sz val="10"/>
        <color indexed="8"/>
        <rFont val="Times New Roman"/>
        <family val="1"/>
        <charset val="238"/>
      </rPr>
      <t>:Zwierzęta egzotyczne/Owady hodowlane</t>
    </r>
  </si>
  <si>
    <r>
      <rPr>
        <b/>
        <sz val="10"/>
        <color rgb="FF000000"/>
        <rFont val="Times New Roman"/>
        <family val="1"/>
        <charset val="238"/>
      </rPr>
      <t>Przedmiot do wyboru 8:</t>
    </r>
    <r>
      <rPr>
        <sz val="10"/>
        <color indexed="8"/>
        <rFont val="Times New Roman"/>
        <family val="1"/>
        <charset val="238"/>
      </rPr>
      <t>Opieka nad zwierzętami w ogrodach zoologicznych/Zwierzęta dzikie w hodowli</t>
    </r>
  </si>
  <si>
    <r>
      <rPr>
        <b/>
        <sz val="10"/>
        <color rgb="FF000000"/>
        <rFont val="Times New Roman"/>
        <family val="1"/>
        <charset val="238"/>
      </rPr>
      <t>Przedmiot do wyboru 9</t>
    </r>
    <r>
      <rPr>
        <sz val="10"/>
        <color indexed="8"/>
        <rFont val="Times New Roman"/>
        <family val="1"/>
        <charset val="238"/>
      </rPr>
      <t>:Rodzaje i formy zooterapii/Zajęcia z udziałem zwierząt</t>
    </r>
  </si>
  <si>
    <r>
      <rPr>
        <b/>
        <sz val="10"/>
        <color indexed="8"/>
        <rFont val="Times New Roman"/>
        <family val="1"/>
        <charset val="238"/>
      </rPr>
      <t>Przedmiot do wyboru 19</t>
    </r>
    <r>
      <rPr>
        <sz val="10"/>
        <color indexed="8"/>
        <rFont val="Times New Roman"/>
        <family val="1"/>
        <charset val="238"/>
      </rPr>
      <t>:Pielęgnacja drobiu ozdobnego/Rzadko spotykane gatunki drobiu</t>
    </r>
  </si>
  <si>
    <r>
      <rPr>
        <b/>
        <sz val="10"/>
        <color indexed="8"/>
        <rFont val="Times New Roman"/>
        <family val="1"/>
        <charset val="238"/>
      </rPr>
      <t xml:space="preserve">Przedmiot do wyboru 20: </t>
    </r>
    <r>
      <rPr>
        <sz val="10"/>
        <color indexed="8"/>
        <rFont val="Times New Roman"/>
        <family val="1"/>
        <charset val="238"/>
      </rPr>
      <t>Hydrozooterapie/Hirudinologia</t>
    </r>
  </si>
  <si>
    <r>
      <rPr>
        <b/>
        <sz val="10"/>
        <color indexed="8"/>
        <rFont val="Times New Roman"/>
        <family val="1"/>
        <charset val="238"/>
      </rPr>
      <t>Przedmiot do wyboru 21</t>
    </r>
    <r>
      <rPr>
        <sz val="10"/>
        <color indexed="8"/>
        <rFont val="Times New Roman"/>
        <family val="1"/>
        <charset val="238"/>
      </rPr>
      <t>:Choroby zwierząt egzotycznych/ Choroby zwierząt laboratoryjnych</t>
    </r>
  </si>
  <si>
    <r>
      <rPr>
        <b/>
        <sz val="10"/>
        <color indexed="8"/>
        <rFont val="Times New Roman"/>
        <family val="1"/>
        <charset val="238"/>
      </rPr>
      <t>Przedmiot do wyboru 22</t>
    </r>
    <r>
      <rPr>
        <sz val="10"/>
        <color indexed="8"/>
        <rFont val="Times New Roman"/>
        <family val="1"/>
        <charset val="238"/>
      </rPr>
      <t>:</t>
    </r>
    <r>
      <rPr>
        <b/>
        <sz val="10"/>
        <color rgb="FF000000"/>
        <rFont val="Times New Roman"/>
        <family val="1"/>
        <charset val="238"/>
      </rPr>
      <t>Przedmiot humanistyczny:</t>
    </r>
    <r>
      <rPr>
        <sz val="10"/>
        <color indexed="8"/>
        <rFont val="Times New Roman"/>
        <family val="1"/>
        <charset val="238"/>
      </rPr>
      <t xml:space="preserve">Komunikacja interpersonalna i techniki negocjacji/Wybrane zagadnienia psychologii </t>
    </r>
  </si>
  <si>
    <t>Alpakoterapia i onoterapia</t>
  </si>
  <si>
    <t>Forma zal.</t>
  </si>
  <si>
    <t>Liczba zjazdów</t>
  </si>
  <si>
    <t>Godziny ogółem</t>
  </si>
  <si>
    <t>Suma S_I</t>
  </si>
  <si>
    <t>suma S_II</t>
  </si>
  <si>
    <t>suma S_III</t>
  </si>
  <si>
    <t>Język obcy 4</t>
  </si>
  <si>
    <t>suma S_IV</t>
  </si>
  <si>
    <t>suma S_V</t>
  </si>
  <si>
    <t>suma S_VI</t>
  </si>
  <si>
    <t>suma S_VII</t>
  </si>
  <si>
    <t>VIII</t>
  </si>
  <si>
    <t>suma_VIII</t>
  </si>
  <si>
    <t>łącznie</t>
  </si>
  <si>
    <t>Opieka i utrzymanie zajęczaków i gryzoni w warunkach domowych</t>
  </si>
  <si>
    <r>
      <rPr>
        <b/>
        <sz val="10"/>
        <color rgb="FF000000"/>
        <rFont val="Times New Roman"/>
        <family val="1"/>
        <charset val="238"/>
      </rPr>
      <t>Przedmiot do wyboru 6</t>
    </r>
    <r>
      <rPr>
        <sz val="10"/>
        <color indexed="8"/>
        <rFont val="Times New Roman"/>
        <family val="1"/>
        <charset val="238"/>
      </rPr>
      <t>:Parazytologia i choroby odzwierzęce/Zoohigiena</t>
    </r>
  </si>
  <si>
    <t>Dogoterapia I</t>
  </si>
  <si>
    <t>Seminarium dyplomowe 1 (w tym 2 godziny przysp. bibl.)</t>
  </si>
  <si>
    <r>
      <rPr>
        <b/>
        <sz val="10"/>
        <color indexed="8"/>
        <rFont val="Times New Roman"/>
        <family val="1"/>
        <charset val="238"/>
      </rPr>
      <t>Przedmiot do wyboru</t>
    </r>
    <r>
      <rPr>
        <b/>
        <sz val="10"/>
        <color rgb="FF000000"/>
        <rFont val="Times New Roman"/>
        <family val="1"/>
        <charset val="238"/>
      </rPr>
      <t xml:space="preserve"> 7</t>
    </r>
    <r>
      <rPr>
        <sz val="10"/>
        <color indexed="8"/>
        <rFont val="Times New Roman"/>
        <family val="1"/>
        <charset val="238"/>
      </rPr>
      <t>: Metody dokumentacji weterynaryjnej/Marketing i zarządzanie kliniką weterynaryjną</t>
    </r>
  </si>
  <si>
    <t>Pierwsza pomoc przedmedyczna</t>
  </si>
  <si>
    <r>
      <rPr>
        <sz val="10"/>
        <color rgb="FF000000"/>
        <rFont val="Times New Roman"/>
        <family val="1"/>
        <charset val="238"/>
      </rPr>
      <t>Blok</t>
    </r>
    <r>
      <rPr>
        <sz val="10"/>
        <color indexed="8"/>
        <rFont val="Times New Roman"/>
        <family val="1"/>
        <charset val="238"/>
      </rPr>
      <t xml:space="preserve"> Medycyny Weterynaryjnej I</t>
    </r>
  </si>
  <si>
    <t xml:space="preserve">WYDZIAŁ NAUK O ZWIERZĘTACH I BIOGOSPODARKI  </t>
  </si>
  <si>
    <t>WYDZIAŁ NAUK O ZWIERZĘTACH I BIOGOSPODARKI</t>
  </si>
  <si>
    <r>
      <rPr>
        <b/>
        <sz val="10"/>
        <color rgb="FF000000"/>
        <rFont val="Times New Roman"/>
        <family val="1"/>
        <charset val="238"/>
      </rPr>
      <t>Przedmiot do wyboru 2:</t>
    </r>
    <r>
      <rPr>
        <sz val="10"/>
        <color indexed="8"/>
        <rFont val="Times New Roman"/>
        <family val="1"/>
        <charset val="238"/>
      </rPr>
      <t>Procedury wykorzystywania zwierząt w badaniach naukowych i edukacji/Procedury dobrostanowe zwierząt laboratoryjnych</t>
    </r>
  </si>
  <si>
    <r>
      <t>Przedmiot do wyboru 4:</t>
    </r>
    <r>
      <rPr>
        <sz val="10"/>
        <color rgb="FF000000"/>
        <rFont val="Times New Roman"/>
        <family val="1"/>
        <charset val="238"/>
      </rPr>
      <t>Metodyka pracy ze zwierzętami/Trening medyczny</t>
    </r>
  </si>
  <si>
    <r>
      <rPr>
        <sz val="10"/>
        <color rgb="FF000000"/>
        <rFont val="Times New Roman"/>
        <family val="1"/>
        <charset val="238"/>
      </rPr>
      <t>Blok</t>
    </r>
    <r>
      <rPr>
        <sz val="10"/>
        <color indexed="8"/>
        <rFont val="Times New Roman"/>
        <family val="1"/>
        <charset val="238"/>
      </rPr>
      <t xml:space="preserve"> Medycyny Weterynaryjnej II</t>
    </r>
  </si>
  <si>
    <r>
      <t>Przedmiot do wyboru 1:</t>
    </r>
    <r>
      <rPr>
        <sz val="10"/>
        <color rgb="FF000000"/>
        <rFont val="Times New Roman"/>
        <family val="1"/>
        <charset val="238"/>
      </rPr>
      <t>Procedury wykorzystywania zwierząt w badaniach naukowych i edukacji/Procedury dobrostanowe zwierząt laboratoryjnych</t>
    </r>
  </si>
  <si>
    <r>
      <rPr>
        <b/>
        <sz val="10"/>
        <color indexed="8"/>
        <rFont val="Times New Roman"/>
        <family val="1"/>
        <charset val="238"/>
      </rPr>
      <t>Przedmiot do wyboru 2:</t>
    </r>
    <r>
      <rPr>
        <sz val="10"/>
        <color indexed="8"/>
        <rFont val="Times New Roman"/>
        <family val="1"/>
        <charset val="238"/>
      </rPr>
      <t xml:space="preserve"> Metody dokumentacji weterynaryjnej/Marketing i zarządzanie kliniką weterynaryjną </t>
    </r>
  </si>
  <si>
    <r>
      <rPr>
        <b/>
        <sz val="10"/>
        <rFont val="Times New Roman"/>
        <family val="1"/>
        <charset val="238"/>
      </rPr>
      <t>Przedmiot do wyboru 3</t>
    </r>
    <r>
      <rPr>
        <sz val="10"/>
        <rFont val="Times New Roman"/>
        <family val="1"/>
        <charset val="238"/>
      </rPr>
      <t>:Metodyka pracy ze zwierzętami/Trening medyczny</t>
    </r>
  </si>
  <si>
    <r>
      <rPr>
        <b/>
        <sz val="10"/>
        <rFont val="Times New Roman"/>
        <family val="1"/>
        <charset val="238"/>
      </rPr>
      <t>Przedmiot do wyboru 4</t>
    </r>
    <r>
      <rPr>
        <sz val="10"/>
        <rFont val="Times New Roman"/>
        <family val="1"/>
        <charset val="238"/>
      </rPr>
      <t>:Genetyczne podstawy funkcjonowania organizmu/Choroby i wady genetyczne zwierząt</t>
    </r>
  </si>
  <si>
    <r>
      <rPr>
        <b/>
        <sz val="10"/>
        <color rgb="FF000000"/>
        <rFont val="Times New Roman"/>
        <family val="1"/>
        <charset val="238"/>
      </rPr>
      <t>Przedmiot do wyboru 6</t>
    </r>
    <r>
      <rPr>
        <sz val="10"/>
        <color indexed="8"/>
        <rFont val="Times New Roman"/>
        <family val="1"/>
        <charset val="238"/>
      </rPr>
      <t>:Opieka nad zwierzętami w ogrodach zoologicznych/Zwierzęta dzikie w hodowli</t>
    </r>
  </si>
  <si>
    <r>
      <rPr>
        <b/>
        <sz val="10"/>
        <color rgb="FF000000"/>
        <rFont val="Times New Roman"/>
        <family val="1"/>
        <charset val="238"/>
      </rPr>
      <t>Przedmiot do wyboru 7</t>
    </r>
    <r>
      <rPr>
        <sz val="10"/>
        <color indexed="8"/>
        <rFont val="Times New Roman"/>
        <family val="1"/>
        <charset val="238"/>
      </rPr>
      <t>:Zwierzęta egzotyczne/Owady hodowlane</t>
    </r>
  </si>
  <si>
    <r>
      <rPr>
        <b/>
        <sz val="10"/>
        <color rgb="FF000000"/>
        <rFont val="Times New Roman"/>
        <family val="1"/>
        <charset val="238"/>
      </rPr>
      <t>Przedmiot do wyboru 8</t>
    </r>
    <r>
      <rPr>
        <sz val="10"/>
        <color indexed="8"/>
        <rFont val="Times New Roman"/>
        <family val="1"/>
        <charset val="238"/>
      </rPr>
      <t>: Zwierzęta dzikie  w ośrodkach rehabilitacji/Biologia zwierząt wolnożyjących</t>
    </r>
  </si>
  <si>
    <r>
      <rPr>
        <b/>
        <sz val="10"/>
        <color indexed="8"/>
        <rFont val="Times New Roman"/>
        <family val="1"/>
        <charset val="238"/>
      </rPr>
      <t>Przedmiot do wyboru 9</t>
    </r>
    <r>
      <rPr>
        <sz val="10"/>
        <color indexed="8"/>
        <rFont val="Times New Roman"/>
        <family val="1"/>
        <charset val="238"/>
      </rPr>
      <t>: Dietetyka zwierząt/Żywienie holistyczne</t>
    </r>
  </si>
  <si>
    <r>
      <rPr>
        <b/>
        <sz val="10"/>
        <color rgb="FF000000"/>
        <rFont val="Times New Roman"/>
        <family val="1"/>
        <charset val="238"/>
      </rPr>
      <t>Przedmiot do wyboru 12</t>
    </r>
    <r>
      <rPr>
        <sz val="10"/>
        <color indexed="8"/>
        <rFont val="Times New Roman"/>
        <family val="1"/>
        <charset val="238"/>
      </rPr>
      <t>:Planowanie doświadczeń/Statystyka w badaniach biologicznych</t>
    </r>
  </si>
  <si>
    <r>
      <rPr>
        <b/>
        <sz val="10"/>
        <color indexed="8"/>
        <rFont val="Times New Roman"/>
        <family val="1"/>
        <charset val="238"/>
      </rPr>
      <t>Przedmiot do wyboru 14:</t>
    </r>
    <r>
      <rPr>
        <sz val="10"/>
        <color indexed="8"/>
        <rFont val="Times New Roman"/>
        <family val="1"/>
        <charset val="238"/>
      </rPr>
      <t>Pielęgnacja drobiu ozdobnego/Rzadko spotykane gatunki drobiu</t>
    </r>
  </si>
  <si>
    <r>
      <rPr>
        <b/>
        <sz val="10"/>
        <color indexed="8"/>
        <rFont val="Times New Roman"/>
        <family val="1"/>
        <charset val="238"/>
      </rPr>
      <t>Przedmiot do wyboru 16:</t>
    </r>
    <r>
      <rPr>
        <sz val="10"/>
        <color rgb="FF000000"/>
        <rFont val="Times New Roman"/>
        <family val="1"/>
        <charset val="238"/>
      </rPr>
      <t>Pielęgnacja koni sportowych i wyścigowych/Prezentacja koni</t>
    </r>
  </si>
  <si>
    <r>
      <rPr>
        <b/>
        <sz val="10"/>
        <color indexed="8"/>
        <rFont val="Times New Roman"/>
        <family val="1"/>
        <charset val="238"/>
      </rPr>
      <t>Przedmiot do wyboru 17:</t>
    </r>
    <r>
      <rPr>
        <sz val="10"/>
        <color rgb="FF000000"/>
        <rFont val="Times New Roman"/>
        <family val="1"/>
        <charset val="238"/>
      </rPr>
      <t>Apiterapia/Lecznicze właściwości produktów pochodzenia zwierzęcego</t>
    </r>
  </si>
  <si>
    <r>
      <rPr>
        <b/>
        <sz val="10"/>
        <color indexed="8"/>
        <rFont val="Times New Roman"/>
        <family val="1"/>
        <charset val="238"/>
      </rPr>
      <t>Przedmiot do wyboru 18</t>
    </r>
    <r>
      <rPr>
        <sz val="10"/>
        <color indexed="8"/>
        <rFont val="Times New Roman"/>
        <family val="1"/>
        <charset val="238"/>
      </rPr>
      <t>:</t>
    </r>
    <r>
      <rPr>
        <b/>
        <sz val="10"/>
        <color rgb="FF000000"/>
        <rFont val="Times New Roman"/>
        <family val="1"/>
        <charset val="238"/>
      </rPr>
      <t>Przedmiot humanistyczny:</t>
    </r>
    <r>
      <rPr>
        <sz val="10"/>
        <color indexed="8"/>
        <rFont val="Times New Roman"/>
        <family val="1"/>
        <charset val="238"/>
      </rPr>
      <t>Komunikacja interpersonalna i techniki negocjacji/Wybrane zagadnienia psychologii</t>
    </r>
  </si>
  <si>
    <r>
      <rPr>
        <b/>
        <sz val="10"/>
        <color indexed="8"/>
        <rFont val="Times New Roman"/>
        <family val="1"/>
        <charset val="238"/>
      </rPr>
      <t>Przedmiot do wyboru 19</t>
    </r>
    <r>
      <rPr>
        <sz val="10"/>
        <color indexed="8"/>
        <rFont val="Times New Roman"/>
        <family val="1"/>
        <charset val="238"/>
      </rPr>
      <t>:Wykorzystanie ptaków w terapiach zwierzęcych/Klimato i tereno terapia</t>
    </r>
  </si>
  <si>
    <r>
      <rPr>
        <b/>
        <sz val="10"/>
        <color indexed="8"/>
        <rFont val="Times New Roman"/>
        <family val="1"/>
        <charset val="238"/>
      </rPr>
      <t>Przedmiot do wyboru 20</t>
    </r>
    <r>
      <rPr>
        <sz val="10"/>
        <color indexed="8"/>
        <rFont val="Times New Roman"/>
        <family val="1"/>
        <charset val="238"/>
      </rPr>
      <t>:Choroby zwierząt egzotycznych/ Choroby zwierząt laboratoryjnych</t>
    </r>
  </si>
  <si>
    <r>
      <rPr>
        <b/>
        <sz val="10"/>
        <color indexed="8"/>
        <rFont val="Times New Roman"/>
        <family val="1"/>
        <charset val="238"/>
      </rPr>
      <t>Przedmiot do wyboru 21:G</t>
    </r>
    <r>
      <rPr>
        <sz val="10"/>
        <color rgb="FF000000"/>
        <rFont val="Times New Roman"/>
        <family val="1"/>
        <charset val="238"/>
      </rPr>
      <t xml:space="preserve">alloterapia/ Wykorzystanie gatunków nieudomowionych w zooterapii </t>
    </r>
  </si>
  <si>
    <r>
      <rPr>
        <b/>
        <sz val="10"/>
        <color indexed="8"/>
        <rFont val="Times New Roman"/>
        <family val="1"/>
        <charset val="238"/>
      </rPr>
      <t>Przedmiot do wyboru22</t>
    </r>
    <r>
      <rPr>
        <sz val="10"/>
        <color indexed="8"/>
        <rFont val="Times New Roman"/>
        <family val="1"/>
        <charset val="238"/>
      </rPr>
      <t>: Hydrozooterapie/Hirudinologia</t>
    </r>
  </si>
  <si>
    <r>
      <t>Blok</t>
    </r>
    <r>
      <rPr>
        <sz val="10"/>
        <color indexed="8"/>
        <rFont val="Times New Roman"/>
        <family val="1"/>
        <charset val="238"/>
      </rPr>
      <t xml:space="preserve"> Medycyny Weterynaryjnej II</t>
    </r>
  </si>
  <si>
    <r>
      <t xml:space="preserve">Blok </t>
    </r>
    <r>
      <rPr>
        <sz val="10"/>
        <color indexed="8"/>
        <rFont val="Times New Roman"/>
        <family val="1"/>
        <charset val="238"/>
      </rPr>
      <t>Medycyny Weterynaryjnej I</t>
    </r>
  </si>
  <si>
    <r>
      <rPr>
        <b/>
        <sz val="10"/>
        <color rgb="FF000000"/>
        <rFont val="Times New Roman"/>
        <family val="1"/>
        <charset val="238"/>
      </rPr>
      <t>Przedmiot do wyboru 10</t>
    </r>
    <r>
      <rPr>
        <sz val="10"/>
        <color indexed="8"/>
        <rFont val="Times New Roman"/>
        <family val="1"/>
        <charset val="238"/>
      </rPr>
      <t>:</t>
    </r>
    <r>
      <rPr>
        <sz val="10"/>
        <color rgb="FF000000"/>
        <rFont val="Times New Roman"/>
        <family val="1"/>
        <charset val="238"/>
      </rPr>
      <t>Pielęgnacja koni sportowych i wyścigowych/Prezentacja koni</t>
    </r>
  </si>
  <si>
    <r>
      <rPr>
        <b/>
        <sz val="10"/>
        <color indexed="8"/>
        <rFont val="Times New Roman"/>
        <family val="1"/>
        <charset val="238"/>
      </rPr>
      <t>Przedmiot do wybor</t>
    </r>
    <r>
      <rPr>
        <b/>
        <sz val="10"/>
        <color rgb="FF000000"/>
        <rFont val="Times New Roman"/>
        <family val="1"/>
        <charset val="238"/>
      </rPr>
      <t>u 11</t>
    </r>
    <r>
      <rPr>
        <b/>
        <sz val="10"/>
        <color indexed="8"/>
        <rFont val="Times New Roman"/>
        <family val="1"/>
        <charset val="238"/>
      </rPr>
      <t>:</t>
    </r>
    <r>
      <rPr>
        <sz val="10"/>
        <color indexed="8"/>
        <rFont val="Times New Roman"/>
        <family val="1"/>
        <charset val="238"/>
      </rPr>
      <t>Wykorzystanie ptaków w terapiach zwierzęcych/Klimato i tereno terapia</t>
    </r>
  </si>
  <si>
    <r>
      <rPr>
        <b/>
        <sz val="10"/>
        <color rgb="FF000000"/>
        <rFont val="Times New Roman"/>
        <family val="1"/>
        <charset val="238"/>
      </rPr>
      <t>Przedmiot do wyboru 12:Przedmiot humanistyczny</t>
    </r>
    <r>
      <rPr>
        <sz val="10"/>
        <color indexed="8"/>
        <rFont val="Times New Roman"/>
        <family val="1"/>
        <charset val="238"/>
      </rPr>
      <t>:Specifics of the work of an animal therapist / Pedagogika specjalna/Bioethics</t>
    </r>
  </si>
  <si>
    <r>
      <rPr>
        <b/>
        <sz val="10"/>
        <color rgb="FF000000"/>
        <rFont val="Times New Roman"/>
        <family val="1"/>
        <charset val="238"/>
      </rPr>
      <t>Przedmiot do wyboru 13:</t>
    </r>
    <r>
      <rPr>
        <sz val="10"/>
        <color indexed="8"/>
        <rFont val="Times New Roman"/>
        <family val="1"/>
        <charset val="238"/>
      </rPr>
      <t>Planowanie doświadczeń/Statystyka w badaniach biologicznych</t>
    </r>
  </si>
  <si>
    <r>
      <t>Przedmiot do wyboru 14:</t>
    </r>
    <r>
      <rPr>
        <sz val="10"/>
        <color rgb="FF000000"/>
        <rFont val="Times New Roman"/>
        <family val="1"/>
        <charset val="238"/>
      </rPr>
      <t>Apiterapia/Lecznicze właściwości produktów pochodzenia zwierzęcego</t>
    </r>
  </si>
  <si>
    <r>
      <rPr>
        <b/>
        <sz val="10"/>
        <color theme="1"/>
        <rFont val="Times New Roman"/>
        <family val="1"/>
        <charset val="238"/>
      </rPr>
      <t>Przedmiot do wyboru 15</t>
    </r>
    <r>
      <rPr>
        <sz val="10"/>
        <color theme="1"/>
        <rFont val="Times New Roman"/>
        <family val="1"/>
        <charset val="238"/>
      </rPr>
      <t xml:space="preserve">:Przygotowanie zwierząt gospodarskich do wystaw/Pielęgnacja zwierząt gospodarskich </t>
    </r>
  </si>
  <si>
    <r>
      <t>Przedmiot do wyboru 16:</t>
    </r>
    <r>
      <rPr>
        <sz val="10"/>
        <rFont val="Times New Roman"/>
        <family val="1"/>
        <charset val="238"/>
      </rPr>
      <t xml:space="preserve">Galloterapia/ Wykorzystanie gatunków nieudomowionych w zooterapii </t>
    </r>
  </si>
  <si>
    <r>
      <rPr>
        <b/>
        <sz val="10"/>
        <color indexed="8"/>
        <rFont val="Times New Roman"/>
        <family val="1"/>
        <charset val="238"/>
      </rPr>
      <t>Przedmiot do wyboru 17</t>
    </r>
    <r>
      <rPr>
        <sz val="10"/>
        <color indexed="8"/>
        <rFont val="Times New Roman"/>
        <family val="1"/>
        <charset val="238"/>
      </rPr>
      <t>: Ośrodki rehabilitacji zwierząt dzikich/Restytucja zwierząt</t>
    </r>
  </si>
  <si>
    <r>
      <rPr>
        <b/>
        <sz val="10"/>
        <color indexed="8"/>
        <rFont val="Times New Roman"/>
        <family val="1"/>
        <charset val="238"/>
      </rPr>
      <t>Przedmiot do wyboru 18:</t>
    </r>
    <r>
      <rPr>
        <sz val="10"/>
        <color indexed="8"/>
        <rFont val="Times New Roman"/>
        <family val="1"/>
        <charset val="238"/>
      </rPr>
      <t>Dietetyka zwierząt/Żywienie holistyczne</t>
    </r>
  </si>
  <si>
    <r>
      <rPr>
        <b/>
        <sz val="10"/>
        <color rgb="FF000000"/>
        <rFont val="Times New Roman"/>
        <family val="1"/>
        <charset val="238"/>
      </rPr>
      <t>Przedmiot do wyboru 5</t>
    </r>
    <r>
      <rPr>
        <sz val="10"/>
        <color indexed="8"/>
        <rFont val="Times New Roman"/>
        <family val="1"/>
        <charset val="238"/>
      </rPr>
      <t>:Rodzaje i formy zooterapii/Zajęcia z udziałem zwierząt</t>
    </r>
  </si>
  <si>
    <r>
      <rPr>
        <b/>
        <sz val="10"/>
        <color rgb="FF000000"/>
        <rFont val="Times New Roman"/>
        <family val="1"/>
        <charset val="238"/>
      </rPr>
      <t>Przedmiot do wyboru 10</t>
    </r>
    <r>
      <rPr>
        <sz val="10"/>
        <color indexed="8"/>
        <rFont val="Times New Roman"/>
        <family val="1"/>
        <charset val="238"/>
      </rPr>
      <t>:Parazytologia i choroby odzwierzęce/Zoohigiena</t>
    </r>
  </si>
  <si>
    <r>
      <rPr>
        <b/>
        <sz val="10"/>
        <color rgb="FF000000"/>
        <rFont val="Times New Roman"/>
        <family val="1"/>
        <charset val="238"/>
      </rPr>
      <t>Przedmiot do wyboru 11:Przedmiot humanistyczny</t>
    </r>
    <r>
      <rPr>
        <sz val="10"/>
        <color indexed="8"/>
        <rFont val="Times New Roman"/>
        <family val="1"/>
        <charset val="238"/>
      </rPr>
      <t>: Specifics of the work of an animal therapist / Pedagogika specjalna/Bioethics</t>
    </r>
  </si>
  <si>
    <r>
      <t>Przedmiot do wyboru 13:</t>
    </r>
    <r>
      <rPr>
        <sz val="10"/>
        <color rgb="FF000000"/>
        <rFont val="Times New Roman"/>
        <family val="1"/>
        <charset val="238"/>
      </rPr>
      <t xml:space="preserve">Przygotowanie zwierząt gospodarskich do wystaw/Pielęgnacja zwierząt gospodarskich </t>
    </r>
  </si>
  <si>
    <r>
      <rPr>
        <b/>
        <sz val="10"/>
        <color rgb="FF000000"/>
        <rFont val="Times New Roman"/>
        <family val="1"/>
        <charset val="238"/>
      </rPr>
      <t>Przedmiot do wyboru 15</t>
    </r>
    <r>
      <rPr>
        <sz val="10"/>
        <color indexed="8"/>
        <rFont val="Times New Roman"/>
        <family val="1"/>
        <charset val="238"/>
      </rPr>
      <t>:Ośrodki rehabilitacji zwierząt dzikich/Restytucja zwierząt</t>
    </r>
  </si>
  <si>
    <r>
      <t xml:space="preserve"> KIERUNEK - Pielęgnacja zwierząt i animaloterapia, studia stacjonarne pierwszego stopnia, 
plan studiów zatwierdzony Uchwałą nr 46/2023-2024 Senatu UP w Lublinie z dn. 24.05.2024 r. 
obowiązuje od naboru 2024-2025     </t>
    </r>
    <r>
      <rPr>
        <b/>
        <sz val="12"/>
        <color indexed="8"/>
        <rFont val="Times New Roman"/>
        <family val="1"/>
        <charset val="238"/>
      </rPr>
      <t xml:space="preserve">      zał. 4        </t>
    </r>
  </si>
  <si>
    <t xml:space="preserve">KIERUNEK - Pielęgnacja zwierząt i animaloterapia, studia niestacjonarne pierwszego stopnia, 
plan studiów zatwierdzony Uchwałą nr 46/2023-2024 Senatu UP w Lublinie z dn. 24.05.2024 r. 
obowiązuje od naboru 2024-2025  zał. 4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</si>
</sst>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2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1" fontId="6" fillId="2" borderId="1" xfId="0" applyNumberFormat="1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6" borderId="1" xfId="0" applyFont="1" applyFill="1" applyBorder="1" applyAlignment="1">
      <alignment horizontal="center" vertical="center" textRotation="90" wrapText="1"/>
    </xf>
    <xf numFmtId="2" fontId="6" fillId="6" borderId="1" xfId="0" applyNumberFormat="1" applyFont="1" applyFill="1" applyBorder="1" applyAlignment="1">
      <alignment horizontal="center" vertical="center" textRotation="90" wrapText="1"/>
    </xf>
    <xf numFmtId="0" fontId="6" fillId="6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2" fontId="3" fillId="0" borderId="0" xfId="0" applyNumberFormat="1" applyFont="1" applyFill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 vertical="center" wrapText="1"/>
    </xf>
    <xf numFmtId="10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A78"/>
  <sheetViews>
    <sheetView zoomScaleNormal="100" workbookViewId="0">
      <selection activeCell="A2" sqref="A2:K2"/>
    </sheetView>
  </sheetViews>
  <sheetFormatPr defaultColWidth="9.140625" defaultRowHeight="15" x14ac:dyDescent="0.25"/>
  <cols>
    <col min="1" max="1" width="3.28515625" style="9" customWidth="1"/>
    <col min="2" max="2" width="36.7109375" style="3" customWidth="1"/>
    <col min="3" max="3" width="5" style="7" customWidth="1"/>
    <col min="4" max="5" width="5.5703125" style="1" customWidth="1"/>
    <col min="6" max="6" width="4.85546875" style="1" customWidth="1"/>
    <col min="7" max="7" width="6.140625" style="1" customWidth="1"/>
    <col min="8" max="8" width="7.42578125" style="1" customWidth="1"/>
    <col min="9" max="9" width="6" style="1" customWidth="1"/>
    <col min="10" max="10" width="5.85546875" style="8" customWidth="1"/>
    <col min="11" max="11" width="6" style="5" customWidth="1"/>
    <col min="12" max="161" width="0" style="1" hidden="1" customWidth="1"/>
    <col min="162" max="16384" width="9.140625" style="1"/>
  </cols>
  <sheetData>
    <row r="1" spans="1:183" ht="15.75" x14ac:dyDescent="0.25">
      <c r="A1" s="69" t="s">
        <v>90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83" ht="46.5" customHeight="1" x14ac:dyDescent="0.25">
      <c r="A2" s="72" t="s">
        <v>128</v>
      </c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183" s="2" customFormat="1" ht="73.5" customHeight="1" x14ac:dyDescent="0.25">
      <c r="A3" s="6" t="s">
        <v>6</v>
      </c>
      <c r="B3" s="59" t="s">
        <v>0</v>
      </c>
      <c r="C3" s="10" t="s">
        <v>2</v>
      </c>
      <c r="D3" s="11" t="s">
        <v>1</v>
      </c>
      <c r="E3" s="32" t="s">
        <v>50</v>
      </c>
      <c r="F3" s="11" t="s">
        <v>15</v>
      </c>
      <c r="G3" s="43" t="s">
        <v>26</v>
      </c>
      <c r="H3" s="11" t="s">
        <v>27</v>
      </c>
      <c r="I3" s="11" t="s">
        <v>28</v>
      </c>
      <c r="J3" s="12" t="s">
        <v>22</v>
      </c>
      <c r="K3" s="12" t="s">
        <v>23</v>
      </c>
    </row>
    <row r="4" spans="1:183" x14ac:dyDescent="0.25">
      <c r="A4" s="80" t="s">
        <v>7</v>
      </c>
      <c r="B4" s="13" t="s">
        <v>33</v>
      </c>
      <c r="C4" s="14" t="s">
        <v>4</v>
      </c>
      <c r="D4" s="15">
        <v>5</v>
      </c>
      <c r="E4" s="36">
        <v>45</v>
      </c>
      <c r="F4" s="15">
        <v>15</v>
      </c>
      <c r="G4" s="15">
        <v>10</v>
      </c>
      <c r="H4" s="15">
        <v>20</v>
      </c>
      <c r="I4" s="15"/>
      <c r="J4" s="16">
        <f>F4/15</f>
        <v>1</v>
      </c>
      <c r="K4" s="17">
        <f>(G4+H4+I4)/15</f>
        <v>2</v>
      </c>
    </row>
    <row r="5" spans="1:183" x14ac:dyDescent="0.25">
      <c r="A5" s="81"/>
      <c r="B5" s="13" t="s">
        <v>58</v>
      </c>
      <c r="C5" s="14" t="s">
        <v>4</v>
      </c>
      <c r="D5" s="15">
        <v>6</v>
      </c>
      <c r="E5" s="36">
        <v>60</v>
      </c>
      <c r="F5" s="15">
        <v>30</v>
      </c>
      <c r="G5" s="15">
        <v>10</v>
      </c>
      <c r="H5" s="15">
        <v>20</v>
      </c>
      <c r="I5" s="15"/>
      <c r="J5" s="16">
        <f t="shared" ref="J5:J14" si="0">F5/15</f>
        <v>2</v>
      </c>
      <c r="K5" s="17">
        <f t="shared" ref="K5:K14" si="1">(G5+H5+I5)/15</f>
        <v>2</v>
      </c>
    </row>
    <row r="6" spans="1:183" x14ac:dyDescent="0.25">
      <c r="A6" s="81"/>
      <c r="B6" s="19" t="s">
        <v>34</v>
      </c>
      <c r="C6" s="28" t="s">
        <v>5</v>
      </c>
      <c r="D6" s="28">
        <v>2</v>
      </c>
      <c r="E6" s="37">
        <v>30</v>
      </c>
      <c r="F6" s="15">
        <v>15</v>
      </c>
      <c r="G6" s="15">
        <v>5</v>
      </c>
      <c r="H6" s="15">
        <v>10</v>
      </c>
      <c r="I6" s="15"/>
      <c r="J6" s="16">
        <f>F6/15</f>
        <v>1</v>
      </c>
      <c r="K6" s="17">
        <f>(G6+H6+I6)/15</f>
        <v>1</v>
      </c>
    </row>
    <row r="7" spans="1:183" ht="42.6" customHeight="1" x14ac:dyDescent="0.25">
      <c r="A7" s="81"/>
      <c r="B7" s="13" t="s">
        <v>59</v>
      </c>
      <c r="C7" s="14" t="s">
        <v>4</v>
      </c>
      <c r="D7" s="15">
        <v>5</v>
      </c>
      <c r="E7" s="36">
        <v>45</v>
      </c>
      <c r="F7" s="15">
        <v>15</v>
      </c>
      <c r="G7" s="15">
        <v>10</v>
      </c>
      <c r="H7" s="15">
        <v>20</v>
      </c>
      <c r="I7" s="15"/>
      <c r="J7" s="16">
        <f t="shared" si="0"/>
        <v>1</v>
      </c>
      <c r="K7" s="17">
        <f t="shared" si="1"/>
        <v>2</v>
      </c>
    </row>
    <row r="8" spans="1:183" x14ac:dyDescent="0.25">
      <c r="A8" s="81"/>
      <c r="B8" s="13" t="s">
        <v>13</v>
      </c>
      <c r="C8" s="14" t="s">
        <v>5</v>
      </c>
      <c r="D8" s="15">
        <v>1</v>
      </c>
      <c r="E8" s="36">
        <v>10</v>
      </c>
      <c r="F8" s="15">
        <v>10</v>
      </c>
      <c r="G8" s="15"/>
      <c r="H8" s="15"/>
      <c r="I8" s="15"/>
      <c r="J8" s="16">
        <f t="shared" si="0"/>
        <v>0.66666666666666663</v>
      </c>
      <c r="K8" s="17">
        <f t="shared" si="1"/>
        <v>0</v>
      </c>
    </row>
    <row r="9" spans="1:183" x14ac:dyDescent="0.25">
      <c r="A9" s="81"/>
      <c r="B9" s="19" t="s">
        <v>30</v>
      </c>
      <c r="C9" s="20" t="s">
        <v>5</v>
      </c>
      <c r="D9" s="21">
        <v>0</v>
      </c>
      <c r="E9" s="37">
        <v>30</v>
      </c>
      <c r="F9" s="15"/>
      <c r="G9" s="15">
        <v>30</v>
      </c>
      <c r="H9" s="15"/>
      <c r="I9" s="15"/>
      <c r="J9" s="16">
        <f t="shared" si="0"/>
        <v>0</v>
      </c>
      <c r="K9" s="17">
        <f t="shared" si="1"/>
        <v>2</v>
      </c>
    </row>
    <row r="10" spans="1:183" s="30" customFormat="1" x14ac:dyDescent="0.25">
      <c r="A10" s="81"/>
      <c r="B10" s="13" t="s">
        <v>51</v>
      </c>
      <c r="C10" s="21" t="s">
        <v>4</v>
      </c>
      <c r="D10" s="21">
        <v>5</v>
      </c>
      <c r="E10" s="36">
        <v>45</v>
      </c>
      <c r="F10" s="29">
        <v>15</v>
      </c>
      <c r="G10" s="15">
        <v>10</v>
      </c>
      <c r="H10" s="29">
        <v>20</v>
      </c>
      <c r="I10" s="29"/>
      <c r="J10" s="16">
        <f t="shared" si="0"/>
        <v>1</v>
      </c>
      <c r="K10" s="17">
        <f t="shared" si="1"/>
        <v>2</v>
      </c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</row>
    <row r="11" spans="1:183" s="30" customFormat="1" x14ac:dyDescent="0.25">
      <c r="A11" s="81"/>
      <c r="B11" s="19" t="s">
        <v>21</v>
      </c>
      <c r="C11" s="21" t="s">
        <v>5</v>
      </c>
      <c r="D11" s="21">
        <v>4</v>
      </c>
      <c r="E11" s="37">
        <v>45</v>
      </c>
      <c r="F11" s="29">
        <v>15</v>
      </c>
      <c r="G11" s="15">
        <v>10</v>
      </c>
      <c r="H11" s="29">
        <v>20</v>
      </c>
      <c r="I11" s="29"/>
      <c r="J11" s="16">
        <f t="shared" si="0"/>
        <v>1</v>
      </c>
      <c r="K11" s="17">
        <f t="shared" si="1"/>
        <v>2</v>
      </c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</row>
    <row r="12" spans="1:183" s="30" customFormat="1" ht="51" x14ac:dyDescent="0.25">
      <c r="A12" s="81"/>
      <c r="B12" s="55" t="s">
        <v>92</v>
      </c>
      <c r="C12" s="15" t="s">
        <v>5</v>
      </c>
      <c r="D12" s="15">
        <v>2</v>
      </c>
      <c r="E12" s="57">
        <v>30</v>
      </c>
      <c r="F12" s="15">
        <v>15</v>
      </c>
      <c r="G12" s="15">
        <v>5</v>
      </c>
      <c r="H12" s="15">
        <v>10</v>
      </c>
      <c r="I12" s="15"/>
      <c r="J12" s="16">
        <f t="shared" si="0"/>
        <v>1</v>
      </c>
      <c r="K12" s="17">
        <f t="shared" si="1"/>
        <v>1</v>
      </c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</row>
    <row r="13" spans="1:183" s="25" customFormat="1" ht="13.5" customHeight="1" x14ac:dyDescent="0.25">
      <c r="A13" s="26"/>
      <c r="B13" s="27" t="s">
        <v>42</v>
      </c>
      <c r="C13" s="27">
        <v>4</v>
      </c>
      <c r="D13" s="27">
        <f>SUM(D4:D12)</f>
        <v>30</v>
      </c>
      <c r="E13" s="27">
        <f t="shared" ref="E13:I13" si="2">SUM(E4:E12)</f>
        <v>340</v>
      </c>
      <c r="F13" s="27">
        <f t="shared" si="2"/>
        <v>130</v>
      </c>
      <c r="G13" s="27">
        <f t="shared" si="2"/>
        <v>90</v>
      </c>
      <c r="H13" s="27">
        <f t="shared" si="2"/>
        <v>120</v>
      </c>
      <c r="I13" s="27">
        <f t="shared" si="2"/>
        <v>0</v>
      </c>
      <c r="J13" s="16">
        <f t="shared" si="0"/>
        <v>8.6666666666666661</v>
      </c>
      <c r="K13" s="17">
        <f t="shared" si="1"/>
        <v>14</v>
      </c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</row>
    <row r="14" spans="1:183" x14ac:dyDescent="0.25">
      <c r="A14" s="79" t="s">
        <v>8</v>
      </c>
      <c r="B14" s="19" t="s">
        <v>18</v>
      </c>
      <c r="C14" s="21" t="s">
        <v>5</v>
      </c>
      <c r="D14" s="21">
        <v>2</v>
      </c>
      <c r="E14" s="37">
        <v>30</v>
      </c>
      <c r="F14" s="15"/>
      <c r="G14" s="15"/>
      <c r="H14" s="15">
        <v>30</v>
      </c>
      <c r="I14" s="15"/>
      <c r="J14" s="16">
        <f t="shared" si="0"/>
        <v>0</v>
      </c>
      <c r="K14" s="17">
        <f t="shared" si="1"/>
        <v>2</v>
      </c>
    </row>
    <row r="15" spans="1:183" x14ac:dyDescent="0.25">
      <c r="A15" s="79"/>
      <c r="B15" s="19" t="s">
        <v>88</v>
      </c>
      <c r="C15" s="20" t="s">
        <v>5</v>
      </c>
      <c r="D15" s="21">
        <v>2</v>
      </c>
      <c r="E15" s="37">
        <v>30</v>
      </c>
      <c r="F15" s="15">
        <v>15</v>
      </c>
      <c r="G15" s="15"/>
      <c r="H15" s="15">
        <v>15</v>
      </c>
      <c r="I15" s="15"/>
      <c r="J15" s="16">
        <f>F15/15</f>
        <v>1</v>
      </c>
      <c r="K15" s="17">
        <f>(G15+H15+I15)/15</f>
        <v>1</v>
      </c>
    </row>
    <row r="16" spans="1:183" x14ac:dyDescent="0.25">
      <c r="A16" s="79"/>
      <c r="B16" s="19" t="s">
        <v>31</v>
      </c>
      <c r="C16" s="20" t="s">
        <v>5</v>
      </c>
      <c r="D16" s="21">
        <v>0</v>
      </c>
      <c r="E16" s="37">
        <v>30</v>
      </c>
      <c r="F16" s="15"/>
      <c r="G16" s="15">
        <v>30</v>
      </c>
      <c r="H16" s="15"/>
      <c r="I16" s="15"/>
      <c r="J16" s="16">
        <f t="shared" ref="J16:J67" si="3">F16/15</f>
        <v>0</v>
      </c>
      <c r="K16" s="17">
        <f t="shared" ref="K16:K67" si="4">(G16+H16+I16)/15</f>
        <v>2</v>
      </c>
    </row>
    <row r="17" spans="1:183" x14ac:dyDescent="0.25">
      <c r="A17" s="79"/>
      <c r="B17" s="19" t="s">
        <v>17</v>
      </c>
      <c r="C17" s="20" t="s">
        <v>4</v>
      </c>
      <c r="D17" s="21">
        <v>5</v>
      </c>
      <c r="E17" s="37">
        <v>45</v>
      </c>
      <c r="F17" s="15">
        <v>15</v>
      </c>
      <c r="G17" s="15">
        <v>10</v>
      </c>
      <c r="H17" s="15">
        <v>20</v>
      </c>
      <c r="I17" s="15"/>
      <c r="J17" s="16">
        <f t="shared" si="3"/>
        <v>1</v>
      </c>
      <c r="K17" s="17">
        <f t="shared" si="4"/>
        <v>2</v>
      </c>
    </row>
    <row r="18" spans="1:183" x14ac:dyDescent="0.25">
      <c r="A18" s="79"/>
      <c r="B18" s="19" t="s">
        <v>32</v>
      </c>
      <c r="C18" s="20" t="s">
        <v>4</v>
      </c>
      <c r="D18" s="21">
        <v>4</v>
      </c>
      <c r="E18" s="37">
        <v>30</v>
      </c>
      <c r="F18" s="15">
        <v>15</v>
      </c>
      <c r="G18" s="15">
        <v>5</v>
      </c>
      <c r="H18" s="15">
        <v>10</v>
      </c>
      <c r="I18" s="15"/>
      <c r="J18" s="16">
        <f t="shared" si="3"/>
        <v>1</v>
      </c>
      <c r="K18" s="17">
        <f t="shared" si="4"/>
        <v>1</v>
      </c>
    </row>
    <row r="19" spans="1:183" ht="38.25" x14ac:dyDescent="0.25">
      <c r="A19" s="79"/>
      <c r="B19" s="19" t="s">
        <v>60</v>
      </c>
      <c r="C19" s="21" t="s">
        <v>5</v>
      </c>
      <c r="D19" s="21">
        <v>5</v>
      </c>
      <c r="E19" s="37">
        <v>60</v>
      </c>
      <c r="F19" s="15">
        <v>30</v>
      </c>
      <c r="G19" s="15">
        <v>10</v>
      </c>
      <c r="H19" s="15">
        <v>20</v>
      </c>
      <c r="I19" s="15"/>
      <c r="J19" s="16">
        <f t="shared" si="3"/>
        <v>2</v>
      </c>
      <c r="K19" s="17">
        <f t="shared" si="4"/>
        <v>2</v>
      </c>
    </row>
    <row r="20" spans="1:183" ht="27" customHeight="1" x14ac:dyDescent="0.25">
      <c r="A20" s="79"/>
      <c r="B20" s="56" t="s">
        <v>93</v>
      </c>
      <c r="C20" s="15" t="s">
        <v>4</v>
      </c>
      <c r="D20" s="15">
        <v>3</v>
      </c>
      <c r="E20" s="57">
        <v>30</v>
      </c>
      <c r="F20" s="15">
        <v>15</v>
      </c>
      <c r="G20" s="15">
        <v>5</v>
      </c>
      <c r="H20" s="15">
        <v>10</v>
      </c>
      <c r="I20" s="15"/>
      <c r="J20" s="16">
        <f t="shared" si="3"/>
        <v>1</v>
      </c>
      <c r="K20" s="17">
        <f t="shared" si="4"/>
        <v>1</v>
      </c>
    </row>
    <row r="21" spans="1:183" ht="21.6" customHeight="1" x14ac:dyDescent="0.25">
      <c r="A21" s="79"/>
      <c r="B21" s="19" t="s">
        <v>14</v>
      </c>
      <c r="C21" s="21" t="s">
        <v>5</v>
      </c>
      <c r="D21" s="21">
        <v>2</v>
      </c>
      <c r="E21" s="37">
        <v>30</v>
      </c>
      <c r="F21" s="15"/>
      <c r="G21" s="15"/>
      <c r="H21" s="15">
        <v>30</v>
      </c>
      <c r="I21" s="15"/>
      <c r="J21" s="16">
        <f t="shared" si="3"/>
        <v>0</v>
      </c>
      <c r="K21" s="17">
        <f t="shared" si="4"/>
        <v>2</v>
      </c>
    </row>
    <row r="22" spans="1:183" ht="26.45" customHeight="1" x14ac:dyDescent="0.25">
      <c r="A22" s="79"/>
      <c r="B22" s="13" t="s">
        <v>61</v>
      </c>
      <c r="C22" s="15" t="s">
        <v>5</v>
      </c>
      <c r="D22" s="15">
        <v>3</v>
      </c>
      <c r="E22" s="36">
        <v>30</v>
      </c>
      <c r="F22" s="15">
        <v>15</v>
      </c>
      <c r="G22" s="15">
        <v>5</v>
      </c>
      <c r="H22" s="15">
        <v>10</v>
      </c>
      <c r="I22" s="15"/>
      <c r="J22" s="16">
        <f t="shared" si="3"/>
        <v>1</v>
      </c>
      <c r="K22" s="17">
        <f t="shared" si="4"/>
        <v>1</v>
      </c>
    </row>
    <row r="23" spans="1:183" ht="18.600000000000001" customHeight="1" x14ac:dyDescent="0.25">
      <c r="A23" s="79"/>
      <c r="B23" s="13" t="s">
        <v>16</v>
      </c>
      <c r="C23" s="14" t="s">
        <v>5</v>
      </c>
      <c r="D23" s="15">
        <v>4</v>
      </c>
      <c r="E23" s="36">
        <v>45</v>
      </c>
      <c r="F23" s="15">
        <v>15</v>
      </c>
      <c r="G23" s="15">
        <v>10</v>
      </c>
      <c r="H23" s="15">
        <v>20</v>
      </c>
      <c r="I23" s="15"/>
      <c r="J23" s="16">
        <f t="shared" si="3"/>
        <v>1</v>
      </c>
      <c r="K23" s="17">
        <f t="shared" si="4"/>
        <v>2</v>
      </c>
    </row>
    <row r="24" spans="1:183" s="25" customFormat="1" ht="11.25" customHeight="1" x14ac:dyDescent="0.25">
      <c r="A24" s="23"/>
      <c r="B24" s="24" t="s">
        <v>43</v>
      </c>
      <c r="C24" s="24">
        <v>3</v>
      </c>
      <c r="D24" s="24">
        <f t="shared" ref="D24:I24" si="5">SUM(D14:D23)</f>
        <v>30</v>
      </c>
      <c r="E24" s="24">
        <f t="shared" si="5"/>
        <v>360</v>
      </c>
      <c r="F24" s="24">
        <f t="shared" si="5"/>
        <v>120</v>
      </c>
      <c r="G24" s="24">
        <f t="shared" si="5"/>
        <v>75</v>
      </c>
      <c r="H24" s="24">
        <f t="shared" si="5"/>
        <v>165</v>
      </c>
      <c r="I24" s="24">
        <f t="shared" si="5"/>
        <v>0</v>
      </c>
      <c r="J24" s="16">
        <f t="shared" si="3"/>
        <v>8</v>
      </c>
      <c r="K24" s="17">
        <f t="shared" si="4"/>
        <v>16</v>
      </c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</row>
    <row r="25" spans="1:183" ht="25.5" x14ac:dyDescent="0.25">
      <c r="A25" s="78" t="s">
        <v>9</v>
      </c>
      <c r="B25" s="13" t="s">
        <v>84</v>
      </c>
      <c r="C25" s="15" t="s">
        <v>4</v>
      </c>
      <c r="D25" s="15">
        <v>5</v>
      </c>
      <c r="E25" s="36">
        <v>45</v>
      </c>
      <c r="F25" s="15">
        <v>15</v>
      </c>
      <c r="G25" s="15">
        <v>10</v>
      </c>
      <c r="H25" s="15">
        <v>20</v>
      </c>
      <c r="I25" s="15"/>
      <c r="J25" s="16">
        <f t="shared" si="3"/>
        <v>1</v>
      </c>
      <c r="K25" s="17">
        <f t="shared" si="4"/>
        <v>2</v>
      </c>
    </row>
    <row r="26" spans="1:183" ht="38.25" x14ac:dyDescent="0.25">
      <c r="A26" s="78"/>
      <c r="B26" s="13" t="s">
        <v>87</v>
      </c>
      <c r="C26" s="15" t="s">
        <v>5</v>
      </c>
      <c r="D26" s="15">
        <v>1</v>
      </c>
      <c r="E26" s="36">
        <v>15</v>
      </c>
      <c r="F26" s="15">
        <v>5</v>
      </c>
      <c r="G26" s="15">
        <v>4</v>
      </c>
      <c r="H26" s="15">
        <v>6</v>
      </c>
      <c r="I26" s="58"/>
      <c r="J26" s="16">
        <f t="shared" si="3"/>
        <v>0.33333333333333331</v>
      </c>
      <c r="K26" s="17">
        <f t="shared" si="4"/>
        <v>0.66666666666666663</v>
      </c>
    </row>
    <row r="27" spans="1:183" x14ac:dyDescent="0.25">
      <c r="A27" s="78"/>
      <c r="B27" s="13" t="s">
        <v>89</v>
      </c>
      <c r="C27" s="15" t="s">
        <v>4</v>
      </c>
      <c r="D27" s="15">
        <v>12</v>
      </c>
      <c r="E27" s="36">
        <v>180</v>
      </c>
      <c r="F27" s="21">
        <v>75</v>
      </c>
      <c r="G27" s="15">
        <v>35</v>
      </c>
      <c r="H27" s="15">
        <v>70</v>
      </c>
      <c r="I27" s="15"/>
      <c r="J27" s="16">
        <f t="shared" si="3"/>
        <v>5</v>
      </c>
      <c r="K27" s="17">
        <f t="shared" si="4"/>
        <v>7</v>
      </c>
    </row>
    <row r="28" spans="1:183" ht="38.25" x14ac:dyDescent="0.25">
      <c r="A28" s="78"/>
      <c r="B28" s="13" t="s">
        <v>62</v>
      </c>
      <c r="C28" s="15" t="s">
        <v>5</v>
      </c>
      <c r="D28" s="15">
        <v>2</v>
      </c>
      <c r="E28" s="36">
        <v>30</v>
      </c>
      <c r="F28" s="15">
        <v>15</v>
      </c>
      <c r="G28" s="15">
        <v>5</v>
      </c>
      <c r="H28" s="15">
        <v>5</v>
      </c>
      <c r="I28" s="15">
        <v>5</v>
      </c>
      <c r="J28" s="16">
        <f t="shared" si="3"/>
        <v>1</v>
      </c>
      <c r="K28" s="17">
        <f t="shared" si="4"/>
        <v>1</v>
      </c>
    </row>
    <row r="29" spans="1:183" ht="25.5" x14ac:dyDescent="0.25">
      <c r="A29" s="78"/>
      <c r="B29" s="13" t="s">
        <v>36</v>
      </c>
      <c r="C29" s="14" t="s">
        <v>5</v>
      </c>
      <c r="D29" s="15">
        <v>3</v>
      </c>
      <c r="E29" s="36">
        <v>30</v>
      </c>
      <c r="F29" s="15">
        <v>15</v>
      </c>
      <c r="G29" s="15">
        <v>5</v>
      </c>
      <c r="H29" s="15">
        <v>10</v>
      </c>
      <c r="I29" s="15"/>
      <c r="J29" s="16">
        <f t="shared" si="3"/>
        <v>1</v>
      </c>
      <c r="K29" s="17">
        <f t="shared" si="4"/>
        <v>1</v>
      </c>
    </row>
    <row r="30" spans="1:183" ht="29.25" customHeight="1" x14ac:dyDescent="0.25">
      <c r="A30" s="78"/>
      <c r="B30" s="13" t="s">
        <v>52</v>
      </c>
      <c r="C30" s="15" t="s">
        <v>5</v>
      </c>
      <c r="D30" s="15">
        <v>2</v>
      </c>
      <c r="E30" s="36">
        <v>15</v>
      </c>
      <c r="F30" s="15">
        <v>15</v>
      </c>
      <c r="G30" s="15"/>
      <c r="H30" s="15"/>
      <c r="I30" s="15"/>
      <c r="J30" s="16">
        <f t="shared" si="3"/>
        <v>1</v>
      </c>
      <c r="K30" s="17">
        <f t="shared" si="4"/>
        <v>0</v>
      </c>
    </row>
    <row r="31" spans="1:183" x14ac:dyDescent="0.25">
      <c r="A31" s="78"/>
      <c r="B31" s="41" t="s">
        <v>35</v>
      </c>
      <c r="C31" s="15" t="s">
        <v>5</v>
      </c>
      <c r="D31" s="15">
        <v>3</v>
      </c>
      <c r="E31" s="36">
        <v>30</v>
      </c>
      <c r="F31" s="15">
        <v>15</v>
      </c>
      <c r="G31" s="15">
        <v>5</v>
      </c>
      <c r="H31" s="15">
        <v>10</v>
      </c>
      <c r="I31" s="15"/>
      <c r="J31" s="16">
        <f t="shared" si="3"/>
        <v>1</v>
      </c>
      <c r="K31" s="17">
        <f t="shared" si="4"/>
        <v>1</v>
      </c>
    </row>
    <row r="32" spans="1:183" x14ac:dyDescent="0.25">
      <c r="A32" s="78"/>
      <c r="B32" s="19" t="s">
        <v>19</v>
      </c>
      <c r="C32" s="21" t="s">
        <v>5</v>
      </c>
      <c r="D32" s="21">
        <v>2</v>
      </c>
      <c r="E32" s="37">
        <v>30</v>
      </c>
      <c r="F32" s="15"/>
      <c r="G32" s="15"/>
      <c r="H32" s="15">
        <v>30</v>
      </c>
      <c r="I32" s="15"/>
      <c r="J32" s="16">
        <f t="shared" si="3"/>
        <v>0</v>
      </c>
      <c r="K32" s="17">
        <f t="shared" si="4"/>
        <v>2</v>
      </c>
    </row>
    <row r="33" spans="1:183" s="25" customFormat="1" ht="10.5" customHeight="1" x14ac:dyDescent="0.25">
      <c r="A33" s="23"/>
      <c r="B33" s="24" t="s">
        <v>44</v>
      </c>
      <c r="C33" s="24">
        <v>2</v>
      </c>
      <c r="D33" s="24">
        <f>SUM(D25:D32)</f>
        <v>30</v>
      </c>
      <c r="E33" s="24">
        <f t="shared" ref="E33:I33" si="6">SUM(E25:E32)</f>
        <v>375</v>
      </c>
      <c r="F33" s="24">
        <f t="shared" si="6"/>
        <v>155</v>
      </c>
      <c r="G33" s="24">
        <f t="shared" si="6"/>
        <v>64</v>
      </c>
      <c r="H33" s="24">
        <f t="shared" si="6"/>
        <v>151</v>
      </c>
      <c r="I33" s="24">
        <f t="shared" si="6"/>
        <v>5</v>
      </c>
      <c r="J33" s="16">
        <f t="shared" si="3"/>
        <v>10.333333333333334</v>
      </c>
      <c r="K33" s="17">
        <f t="shared" si="4"/>
        <v>14.666666666666666</v>
      </c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</row>
    <row r="34" spans="1:183" x14ac:dyDescent="0.25">
      <c r="A34" s="78" t="s">
        <v>10</v>
      </c>
      <c r="B34" s="13" t="s">
        <v>94</v>
      </c>
      <c r="C34" s="15" t="s">
        <v>4</v>
      </c>
      <c r="D34" s="15">
        <v>10</v>
      </c>
      <c r="E34" s="36">
        <v>150</v>
      </c>
      <c r="F34" s="21">
        <v>60</v>
      </c>
      <c r="G34" s="15">
        <v>30</v>
      </c>
      <c r="H34" s="15">
        <v>60</v>
      </c>
      <c r="I34" s="15"/>
      <c r="J34" s="16">
        <f t="shared" si="3"/>
        <v>4</v>
      </c>
      <c r="K34" s="17">
        <f t="shared" si="4"/>
        <v>6</v>
      </c>
    </row>
    <row r="35" spans="1:183" ht="27.6" customHeight="1" x14ac:dyDescent="0.25">
      <c r="A35" s="78"/>
      <c r="B35" s="13" t="s">
        <v>63</v>
      </c>
      <c r="C35" s="15" t="s">
        <v>5</v>
      </c>
      <c r="D35" s="15">
        <v>2</v>
      </c>
      <c r="E35" s="36">
        <v>30</v>
      </c>
      <c r="F35" s="15">
        <v>15</v>
      </c>
      <c r="G35" s="15">
        <v>5</v>
      </c>
      <c r="H35" s="15">
        <v>10</v>
      </c>
      <c r="I35" s="15"/>
      <c r="J35" s="16">
        <f t="shared" si="3"/>
        <v>1</v>
      </c>
      <c r="K35" s="17">
        <f t="shared" si="4"/>
        <v>1</v>
      </c>
    </row>
    <row r="36" spans="1:183" ht="27.6" customHeight="1" x14ac:dyDescent="0.25">
      <c r="A36" s="78"/>
      <c r="B36" s="13" t="s">
        <v>53</v>
      </c>
      <c r="C36" s="15" t="s">
        <v>4</v>
      </c>
      <c r="D36" s="15">
        <v>5</v>
      </c>
      <c r="E36" s="36">
        <v>45</v>
      </c>
      <c r="F36" s="15">
        <v>15</v>
      </c>
      <c r="G36" s="15">
        <v>10</v>
      </c>
      <c r="H36" s="15">
        <v>20</v>
      </c>
      <c r="I36" s="15"/>
      <c r="J36" s="16">
        <f>F36/15</f>
        <v>1</v>
      </c>
      <c r="K36" s="17">
        <f>(G36+H36+I36)/15</f>
        <v>2</v>
      </c>
    </row>
    <row r="37" spans="1:183" x14ac:dyDescent="0.25">
      <c r="A37" s="78"/>
      <c r="B37" s="13" t="s">
        <v>41</v>
      </c>
      <c r="C37" s="15" t="s">
        <v>5</v>
      </c>
      <c r="D37" s="15">
        <v>2</v>
      </c>
      <c r="E37" s="36">
        <v>30</v>
      </c>
      <c r="F37" s="15">
        <v>15</v>
      </c>
      <c r="G37" s="15">
        <v>5</v>
      </c>
      <c r="H37" s="15">
        <v>10</v>
      </c>
      <c r="I37" s="15"/>
      <c r="J37" s="16">
        <f>F37/15</f>
        <v>1</v>
      </c>
      <c r="K37" s="17">
        <f>(G37+H37+I37)/15</f>
        <v>1</v>
      </c>
    </row>
    <row r="38" spans="1:183" ht="27.6" customHeight="1" x14ac:dyDescent="0.25">
      <c r="A38" s="78"/>
      <c r="B38" s="13" t="s">
        <v>114</v>
      </c>
      <c r="C38" s="14" t="s">
        <v>5</v>
      </c>
      <c r="D38" s="15">
        <v>5</v>
      </c>
      <c r="E38" s="36">
        <v>60</v>
      </c>
      <c r="F38" s="15">
        <v>30</v>
      </c>
      <c r="G38" s="15">
        <v>10</v>
      </c>
      <c r="H38" s="15">
        <v>15</v>
      </c>
      <c r="I38" s="15">
        <v>5</v>
      </c>
      <c r="J38" s="16">
        <f>F38/15</f>
        <v>2</v>
      </c>
      <c r="K38" s="17">
        <f>(G38+H38+I38)/15</f>
        <v>2</v>
      </c>
    </row>
    <row r="39" spans="1:183" ht="38.25" x14ac:dyDescent="0.25">
      <c r="A39" s="78"/>
      <c r="B39" s="13" t="s">
        <v>115</v>
      </c>
      <c r="C39" s="14" t="s">
        <v>5</v>
      </c>
      <c r="D39" s="15">
        <v>2</v>
      </c>
      <c r="E39" s="36">
        <v>30</v>
      </c>
      <c r="F39" s="15">
        <v>15</v>
      </c>
      <c r="G39" s="15">
        <v>5</v>
      </c>
      <c r="H39" s="15">
        <v>10</v>
      </c>
      <c r="I39" s="15"/>
      <c r="J39" s="16">
        <f t="shared" si="3"/>
        <v>1</v>
      </c>
      <c r="K39" s="17">
        <f t="shared" si="4"/>
        <v>1</v>
      </c>
    </row>
    <row r="40" spans="1:183" x14ac:dyDescent="0.25">
      <c r="A40" s="78"/>
      <c r="B40" s="13" t="s">
        <v>20</v>
      </c>
      <c r="C40" s="15" t="s">
        <v>4</v>
      </c>
      <c r="D40" s="15">
        <v>4</v>
      </c>
      <c r="E40" s="36">
        <v>45</v>
      </c>
      <c r="F40" s="15"/>
      <c r="G40" s="15"/>
      <c r="H40" s="15">
        <v>45</v>
      </c>
      <c r="I40" s="15"/>
      <c r="J40" s="16">
        <f t="shared" si="3"/>
        <v>0</v>
      </c>
      <c r="K40" s="17">
        <f t="shared" si="4"/>
        <v>3</v>
      </c>
    </row>
    <row r="41" spans="1:183" s="25" customFormat="1" ht="12" customHeight="1" x14ac:dyDescent="0.25">
      <c r="A41" s="23"/>
      <c r="B41" s="24" t="s">
        <v>45</v>
      </c>
      <c r="C41" s="24">
        <v>3</v>
      </c>
      <c r="D41" s="24">
        <f>SUM(D34:D40)</f>
        <v>30</v>
      </c>
      <c r="E41" s="24">
        <f t="shared" ref="E41:I41" si="7">SUM(E34:E40)</f>
        <v>390</v>
      </c>
      <c r="F41" s="24">
        <f t="shared" si="7"/>
        <v>150</v>
      </c>
      <c r="G41" s="24">
        <f t="shared" si="7"/>
        <v>65</v>
      </c>
      <c r="H41" s="24">
        <f t="shared" si="7"/>
        <v>170</v>
      </c>
      <c r="I41" s="24">
        <f t="shared" si="7"/>
        <v>5</v>
      </c>
      <c r="J41" s="16">
        <f t="shared" si="3"/>
        <v>10</v>
      </c>
      <c r="K41" s="17">
        <f t="shared" si="4"/>
        <v>16</v>
      </c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</row>
    <row r="42" spans="1:183" ht="51" x14ac:dyDescent="0.25">
      <c r="A42" s="78" t="s">
        <v>11</v>
      </c>
      <c r="B42" s="13" t="s">
        <v>116</v>
      </c>
      <c r="C42" s="15" t="s">
        <v>5</v>
      </c>
      <c r="D42" s="15">
        <v>4</v>
      </c>
      <c r="E42" s="36">
        <v>45</v>
      </c>
      <c r="F42" s="15">
        <v>45</v>
      </c>
      <c r="G42" s="15"/>
      <c r="H42" s="15"/>
      <c r="I42" s="15"/>
      <c r="J42" s="16">
        <f t="shared" si="3"/>
        <v>3</v>
      </c>
      <c r="K42" s="17">
        <f t="shared" si="4"/>
        <v>0</v>
      </c>
    </row>
    <row r="43" spans="1:183" x14ac:dyDescent="0.25">
      <c r="A43" s="78"/>
      <c r="B43" s="13" t="s">
        <v>55</v>
      </c>
      <c r="C43" s="15" t="s">
        <v>5</v>
      </c>
      <c r="D43" s="15">
        <v>4</v>
      </c>
      <c r="E43" s="36">
        <v>45</v>
      </c>
      <c r="F43" s="15">
        <v>15</v>
      </c>
      <c r="G43" s="15">
        <v>10</v>
      </c>
      <c r="H43" s="15">
        <v>20</v>
      </c>
      <c r="I43" s="15"/>
      <c r="J43" s="16">
        <f t="shared" si="3"/>
        <v>1</v>
      </c>
      <c r="K43" s="17">
        <f t="shared" si="4"/>
        <v>2</v>
      </c>
    </row>
    <row r="44" spans="1:183" x14ac:dyDescent="0.25">
      <c r="A44" s="78"/>
      <c r="B44" s="13" t="s">
        <v>54</v>
      </c>
      <c r="C44" s="15" t="s">
        <v>4</v>
      </c>
      <c r="D44" s="15">
        <v>6</v>
      </c>
      <c r="E44" s="36">
        <v>60</v>
      </c>
      <c r="F44" s="15">
        <v>30</v>
      </c>
      <c r="G44" s="15">
        <v>10</v>
      </c>
      <c r="H44" s="15">
        <v>20</v>
      </c>
      <c r="I44" s="15"/>
      <c r="J44" s="16">
        <f t="shared" si="3"/>
        <v>2</v>
      </c>
      <c r="K44" s="17">
        <f t="shared" si="4"/>
        <v>2</v>
      </c>
    </row>
    <row r="45" spans="1:183" x14ac:dyDescent="0.25">
      <c r="A45" s="78"/>
      <c r="B45" s="13" t="s">
        <v>37</v>
      </c>
      <c r="C45" s="15" t="s">
        <v>5</v>
      </c>
      <c r="D45" s="15">
        <v>4</v>
      </c>
      <c r="E45" s="36">
        <v>45</v>
      </c>
      <c r="F45" s="15">
        <v>15</v>
      </c>
      <c r="G45" s="15">
        <v>10</v>
      </c>
      <c r="H45" s="15">
        <v>20</v>
      </c>
      <c r="I45" s="15"/>
      <c r="J45" s="16">
        <f t="shared" si="3"/>
        <v>1</v>
      </c>
      <c r="K45" s="17">
        <f t="shared" si="4"/>
        <v>2</v>
      </c>
    </row>
    <row r="46" spans="1:183" ht="38.25" x14ac:dyDescent="0.25">
      <c r="A46" s="78"/>
      <c r="B46" s="13" t="s">
        <v>117</v>
      </c>
      <c r="C46" s="15" t="s">
        <v>5</v>
      </c>
      <c r="D46" s="15">
        <v>2</v>
      </c>
      <c r="E46" s="36">
        <v>35</v>
      </c>
      <c r="F46" s="15">
        <v>15</v>
      </c>
      <c r="G46" s="15">
        <v>7</v>
      </c>
      <c r="H46" s="15">
        <v>13</v>
      </c>
      <c r="I46" s="15"/>
      <c r="J46" s="16">
        <f t="shared" si="3"/>
        <v>1</v>
      </c>
      <c r="K46" s="17">
        <f t="shared" si="4"/>
        <v>1.3333333333333333</v>
      </c>
    </row>
    <row r="47" spans="1:183" ht="25.5" x14ac:dyDescent="0.25">
      <c r="A47" s="78"/>
      <c r="B47" s="13" t="s">
        <v>40</v>
      </c>
      <c r="C47" s="15" t="s">
        <v>5</v>
      </c>
      <c r="D47" s="15">
        <v>4</v>
      </c>
      <c r="E47" s="36">
        <v>45</v>
      </c>
      <c r="F47" s="15">
        <v>15</v>
      </c>
      <c r="G47" s="15">
        <v>10</v>
      </c>
      <c r="H47" s="15">
        <v>20</v>
      </c>
      <c r="I47" s="15"/>
      <c r="J47" s="16">
        <f t="shared" si="3"/>
        <v>1</v>
      </c>
      <c r="K47" s="17">
        <f t="shared" si="4"/>
        <v>2</v>
      </c>
    </row>
    <row r="48" spans="1:183" x14ac:dyDescent="0.25">
      <c r="A48" s="78"/>
      <c r="B48" s="13" t="s">
        <v>57</v>
      </c>
      <c r="C48" s="15" t="s">
        <v>4</v>
      </c>
      <c r="D48" s="15">
        <v>6</v>
      </c>
      <c r="E48" s="36">
        <v>90</v>
      </c>
      <c r="F48" s="15">
        <v>45</v>
      </c>
      <c r="G48" s="15">
        <v>15</v>
      </c>
      <c r="H48" s="15">
        <v>30</v>
      </c>
      <c r="I48" s="15"/>
      <c r="J48" s="16">
        <f t="shared" si="3"/>
        <v>3</v>
      </c>
      <c r="K48" s="17">
        <f t="shared" si="4"/>
        <v>3</v>
      </c>
    </row>
    <row r="49" spans="1:183" s="25" customFormat="1" ht="12" customHeight="1" x14ac:dyDescent="0.25">
      <c r="A49" s="23"/>
      <c r="B49" s="24" t="s">
        <v>46</v>
      </c>
      <c r="C49" s="24">
        <v>2</v>
      </c>
      <c r="D49" s="24">
        <f>SUM(D42:D48)</f>
        <v>30</v>
      </c>
      <c r="E49" s="24">
        <f t="shared" ref="E49:I49" si="8">SUM(E42:E48)</f>
        <v>365</v>
      </c>
      <c r="F49" s="24">
        <f t="shared" si="8"/>
        <v>180</v>
      </c>
      <c r="G49" s="24">
        <f t="shared" si="8"/>
        <v>62</v>
      </c>
      <c r="H49" s="24">
        <f t="shared" si="8"/>
        <v>123</v>
      </c>
      <c r="I49" s="24">
        <f t="shared" si="8"/>
        <v>0</v>
      </c>
      <c r="J49" s="16">
        <f t="shared" si="3"/>
        <v>12</v>
      </c>
      <c r="K49" s="17">
        <f t="shared" si="4"/>
        <v>12.333333333333334</v>
      </c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</row>
    <row r="50" spans="1:183" ht="38.25" x14ac:dyDescent="0.25">
      <c r="A50" s="78" t="s">
        <v>12</v>
      </c>
      <c r="B50" s="18" t="s">
        <v>118</v>
      </c>
      <c r="C50" s="15" t="s">
        <v>5</v>
      </c>
      <c r="D50" s="15">
        <v>2</v>
      </c>
      <c r="E50" s="36">
        <v>30</v>
      </c>
      <c r="F50" s="15">
        <v>15</v>
      </c>
      <c r="G50" s="15">
        <v>5</v>
      </c>
      <c r="H50" s="15">
        <v>10</v>
      </c>
      <c r="I50" s="15"/>
      <c r="J50" s="16">
        <f t="shared" si="3"/>
        <v>1</v>
      </c>
      <c r="K50" s="17">
        <f t="shared" si="4"/>
        <v>1</v>
      </c>
    </row>
    <row r="51" spans="1:183" x14ac:dyDescent="0.25">
      <c r="A51" s="78"/>
      <c r="B51" s="13" t="s">
        <v>39</v>
      </c>
      <c r="C51" s="15" t="s">
        <v>4</v>
      </c>
      <c r="D51" s="15">
        <v>4</v>
      </c>
      <c r="E51" s="36">
        <v>45</v>
      </c>
      <c r="F51" s="15">
        <v>15</v>
      </c>
      <c r="G51" s="15">
        <v>10</v>
      </c>
      <c r="H51" s="15">
        <v>20</v>
      </c>
      <c r="I51" s="15"/>
      <c r="J51" s="16">
        <f t="shared" si="3"/>
        <v>1</v>
      </c>
      <c r="K51" s="17">
        <f t="shared" si="4"/>
        <v>2</v>
      </c>
    </row>
    <row r="52" spans="1:183" x14ac:dyDescent="0.25">
      <c r="A52" s="78"/>
      <c r="B52" s="13" t="s">
        <v>56</v>
      </c>
      <c r="C52" s="15" t="s">
        <v>4</v>
      </c>
      <c r="D52" s="15">
        <v>4</v>
      </c>
      <c r="E52" s="36">
        <v>45</v>
      </c>
      <c r="F52" s="15">
        <v>15</v>
      </c>
      <c r="G52" s="15">
        <v>10</v>
      </c>
      <c r="H52" s="15">
        <v>20</v>
      </c>
      <c r="I52" s="15"/>
      <c r="J52" s="16">
        <f t="shared" si="3"/>
        <v>1</v>
      </c>
      <c r="K52" s="17">
        <f t="shared" si="4"/>
        <v>2</v>
      </c>
    </row>
    <row r="53" spans="1:183" ht="38.25" x14ac:dyDescent="0.25">
      <c r="A53" s="78"/>
      <c r="B53" s="42" t="s">
        <v>119</v>
      </c>
      <c r="C53" s="15" t="s">
        <v>4</v>
      </c>
      <c r="D53" s="15">
        <v>6</v>
      </c>
      <c r="E53" s="38">
        <v>75</v>
      </c>
      <c r="F53" s="15">
        <v>30</v>
      </c>
      <c r="G53" s="15">
        <v>15</v>
      </c>
      <c r="H53" s="15">
        <v>20</v>
      </c>
      <c r="I53" s="15">
        <v>10</v>
      </c>
      <c r="J53" s="16">
        <f t="shared" si="3"/>
        <v>2</v>
      </c>
      <c r="K53" s="17">
        <f t="shared" si="4"/>
        <v>3</v>
      </c>
    </row>
    <row r="54" spans="1:183" x14ac:dyDescent="0.25">
      <c r="A54" s="78"/>
      <c r="B54" s="22" t="s">
        <v>38</v>
      </c>
      <c r="C54" s="15" t="s">
        <v>5</v>
      </c>
      <c r="D54" s="15">
        <v>2</v>
      </c>
      <c r="E54" s="39">
        <v>30</v>
      </c>
      <c r="F54" s="15">
        <v>15</v>
      </c>
      <c r="G54" s="15">
        <v>5</v>
      </c>
      <c r="H54" s="15">
        <v>10</v>
      </c>
      <c r="I54" s="15"/>
      <c r="J54" s="16">
        <f t="shared" si="3"/>
        <v>1</v>
      </c>
      <c r="K54" s="17">
        <f t="shared" si="4"/>
        <v>1</v>
      </c>
    </row>
    <row r="55" spans="1:183" x14ac:dyDescent="0.25">
      <c r="A55" s="78"/>
      <c r="B55" s="22" t="s">
        <v>68</v>
      </c>
      <c r="C55" s="15" t="s">
        <v>5</v>
      </c>
      <c r="D55" s="15">
        <v>3</v>
      </c>
      <c r="E55" s="39">
        <v>45</v>
      </c>
      <c r="F55" s="15">
        <v>15</v>
      </c>
      <c r="G55" s="15">
        <v>10</v>
      </c>
      <c r="H55" s="15">
        <v>20</v>
      </c>
      <c r="I55" s="15"/>
      <c r="J55" s="16">
        <f t="shared" si="3"/>
        <v>1</v>
      </c>
      <c r="K55" s="17">
        <f t="shared" si="4"/>
        <v>2</v>
      </c>
    </row>
    <row r="56" spans="1:183" x14ac:dyDescent="0.25">
      <c r="A56" s="78"/>
      <c r="B56" s="22" t="s">
        <v>25</v>
      </c>
      <c r="C56" s="15" t="s">
        <v>4</v>
      </c>
      <c r="D56" s="15">
        <v>6</v>
      </c>
      <c r="E56" s="39">
        <v>0</v>
      </c>
      <c r="F56" s="15"/>
      <c r="G56" s="15"/>
      <c r="H56" s="15"/>
      <c r="I56" s="15"/>
      <c r="J56" s="16">
        <f t="shared" si="3"/>
        <v>0</v>
      </c>
      <c r="K56" s="17">
        <f t="shared" si="4"/>
        <v>0</v>
      </c>
    </row>
    <row r="57" spans="1:183" ht="38.25" x14ac:dyDescent="0.25">
      <c r="A57" s="78"/>
      <c r="B57" s="31" t="s">
        <v>120</v>
      </c>
      <c r="C57" s="15" t="s">
        <v>5</v>
      </c>
      <c r="D57" s="15">
        <v>2</v>
      </c>
      <c r="E57" s="39">
        <v>30</v>
      </c>
      <c r="F57" s="15">
        <v>15</v>
      </c>
      <c r="G57" s="15">
        <v>5</v>
      </c>
      <c r="H57" s="15">
        <v>10</v>
      </c>
      <c r="I57" s="15"/>
      <c r="J57" s="16">
        <f t="shared" si="3"/>
        <v>1</v>
      </c>
      <c r="K57" s="17">
        <f t="shared" si="4"/>
        <v>1</v>
      </c>
    </row>
    <row r="58" spans="1:183" ht="25.5" x14ac:dyDescent="0.25">
      <c r="A58" s="78"/>
      <c r="B58" s="22" t="s">
        <v>86</v>
      </c>
      <c r="C58" s="15" t="s">
        <v>5</v>
      </c>
      <c r="D58" s="15">
        <v>2</v>
      </c>
      <c r="E58" s="39">
        <v>30</v>
      </c>
      <c r="F58" s="15"/>
      <c r="G58" s="15"/>
      <c r="H58" s="15">
        <v>30</v>
      </c>
      <c r="I58" s="15"/>
      <c r="J58" s="16">
        <f t="shared" si="3"/>
        <v>0</v>
      </c>
      <c r="K58" s="17">
        <f t="shared" si="4"/>
        <v>2</v>
      </c>
    </row>
    <row r="59" spans="1:183" s="25" customFormat="1" ht="13.5" customHeight="1" x14ac:dyDescent="0.25">
      <c r="A59" s="23"/>
      <c r="B59" s="24" t="s">
        <v>47</v>
      </c>
      <c r="C59" s="24">
        <v>4</v>
      </c>
      <c r="D59" s="24">
        <f>SUM(D50:D58)</f>
        <v>31</v>
      </c>
      <c r="E59" s="24">
        <f t="shared" ref="E59:I59" si="9">SUM(E50:E58)</f>
        <v>330</v>
      </c>
      <c r="F59" s="24">
        <f t="shared" si="9"/>
        <v>120</v>
      </c>
      <c r="G59" s="24">
        <f t="shared" si="9"/>
        <v>60</v>
      </c>
      <c r="H59" s="24">
        <f t="shared" si="9"/>
        <v>140</v>
      </c>
      <c r="I59" s="24">
        <f t="shared" si="9"/>
        <v>10</v>
      </c>
      <c r="J59" s="16">
        <f t="shared" si="3"/>
        <v>8</v>
      </c>
      <c r="K59" s="17">
        <f t="shared" si="4"/>
        <v>14</v>
      </c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</row>
    <row r="60" spans="1:183" ht="28.5" customHeight="1" x14ac:dyDescent="0.25">
      <c r="A60" s="75" t="s">
        <v>24</v>
      </c>
      <c r="B60" s="13" t="s">
        <v>121</v>
      </c>
      <c r="C60" s="15" t="s">
        <v>4</v>
      </c>
      <c r="D60" s="15">
        <v>6</v>
      </c>
      <c r="E60" s="36">
        <v>60</v>
      </c>
      <c r="F60" s="15">
        <v>30</v>
      </c>
      <c r="G60" s="15">
        <v>10</v>
      </c>
      <c r="H60" s="15">
        <v>10</v>
      </c>
      <c r="I60" s="15">
        <v>10</v>
      </c>
      <c r="J60" s="16">
        <f>F60/15</f>
        <v>2</v>
      </c>
      <c r="K60" s="17">
        <f>(G60+H60+I60)/15</f>
        <v>2</v>
      </c>
    </row>
    <row r="61" spans="1:183" ht="28.5" customHeight="1" x14ac:dyDescent="0.25">
      <c r="A61" s="76"/>
      <c r="B61" s="13" t="s">
        <v>122</v>
      </c>
      <c r="C61" s="15" t="s">
        <v>4</v>
      </c>
      <c r="D61" s="15">
        <v>6</v>
      </c>
      <c r="E61" s="36">
        <v>60</v>
      </c>
      <c r="F61" s="15">
        <v>30</v>
      </c>
      <c r="G61" s="15">
        <v>10</v>
      </c>
      <c r="H61" s="15">
        <v>20</v>
      </c>
      <c r="I61" s="15"/>
      <c r="J61" s="16">
        <f>F61/15</f>
        <v>2</v>
      </c>
      <c r="K61" s="17">
        <f>(G61+H61+I61)/15</f>
        <v>2</v>
      </c>
    </row>
    <row r="62" spans="1:183" ht="25.5" x14ac:dyDescent="0.25">
      <c r="A62" s="76"/>
      <c r="B62" s="13" t="s">
        <v>64</v>
      </c>
      <c r="C62" s="14" t="s">
        <v>5</v>
      </c>
      <c r="D62" s="15">
        <v>2</v>
      </c>
      <c r="E62" s="36">
        <v>30</v>
      </c>
      <c r="F62" s="15">
        <v>15</v>
      </c>
      <c r="G62" s="15">
        <v>5</v>
      </c>
      <c r="H62" s="15">
        <v>5</v>
      </c>
      <c r="I62" s="15">
        <v>5</v>
      </c>
      <c r="J62" s="16">
        <f t="shared" si="3"/>
        <v>1</v>
      </c>
      <c r="K62" s="17">
        <f t="shared" si="4"/>
        <v>1</v>
      </c>
    </row>
    <row r="63" spans="1:183" ht="25.5" x14ac:dyDescent="0.25">
      <c r="A63" s="76"/>
      <c r="B63" s="13" t="s">
        <v>65</v>
      </c>
      <c r="C63" s="14" t="s">
        <v>5</v>
      </c>
      <c r="D63" s="15">
        <v>2</v>
      </c>
      <c r="E63" s="36">
        <v>30</v>
      </c>
      <c r="F63" s="15">
        <v>15</v>
      </c>
      <c r="G63" s="15">
        <v>5</v>
      </c>
      <c r="H63" s="15">
        <v>10</v>
      </c>
      <c r="I63" s="15"/>
      <c r="J63" s="16">
        <f t="shared" si="3"/>
        <v>1</v>
      </c>
      <c r="K63" s="17">
        <f t="shared" si="4"/>
        <v>1</v>
      </c>
    </row>
    <row r="64" spans="1:183" ht="38.25" x14ac:dyDescent="0.25">
      <c r="A64" s="76"/>
      <c r="B64" s="13" t="s">
        <v>66</v>
      </c>
      <c r="C64" s="14" t="s">
        <v>5</v>
      </c>
      <c r="D64" s="15">
        <v>2</v>
      </c>
      <c r="E64" s="36">
        <v>30</v>
      </c>
      <c r="F64" s="15">
        <v>15</v>
      </c>
      <c r="G64" s="15">
        <v>5</v>
      </c>
      <c r="H64" s="15">
        <v>10</v>
      </c>
      <c r="I64" s="15"/>
      <c r="J64" s="16">
        <f t="shared" si="3"/>
        <v>1</v>
      </c>
      <c r="K64" s="17">
        <f t="shared" si="4"/>
        <v>1</v>
      </c>
    </row>
    <row r="65" spans="1:183" x14ac:dyDescent="0.25">
      <c r="A65" s="76"/>
      <c r="B65" s="22" t="s">
        <v>3</v>
      </c>
      <c r="C65" s="15" t="s">
        <v>5</v>
      </c>
      <c r="D65" s="15">
        <v>1</v>
      </c>
      <c r="E65" s="39">
        <v>15</v>
      </c>
      <c r="F65" s="15"/>
      <c r="G65" s="15"/>
      <c r="H65" s="15">
        <v>15</v>
      </c>
      <c r="I65" s="15"/>
      <c r="J65" s="16">
        <f t="shared" si="3"/>
        <v>0</v>
      </c>
      <c r="K65" s="17">
        <f t="shared" si="4"/>
        <v>1</v>
      </c>
    </row>
    <row r="66" spans="1:183" ht="58.5" customHeight="1" x14ac:dyDescent="0.25">
      <c r="A66" s="76"/>
      <c r="B66" s="13" t="s">
        <v>67</v>
      </c>
      <c r="C66" s="15" t="s">
        <v>5</v>
      </c>
      <c r="D66" s="15">
        <v>2</v>
      </c>
      <c r="E66" s="36">
        <v>15</v>
      </c>
      <c r="F66" s="15">
        <v>15</v>
      </c>
      <c r="G66" s="15"/>
      <c r="H66" s="15"/>
      <c r="I66" s="15"/>
      <c r="J66" s="16">
        <f t="shared" si="3"/>
        <v>1</v>
      </c>
      <c r="K66" s="17">
        <f t="shared" si="4"/>
        <v>0</v>
      </c>
    </row>
    <row r="67" spans="1:183" ht="19.5" customHeight="1" x14ac:dyDescent="0.25">
      <c r="A67" s="77"/>
      <c r="B67" s="22" t="s">
        <v>29</v>
      </c>
      <c r="C67" s="15" t="s">
        <v>4</v>
      </c>
      <c r="D67" s="15">
        <v>8</v>
      </c>
      <c r="E67" s="40"/>
      <c r="F67" s="15"/>
      <c r="G67" s="15"/>
      <c r="H67" s="15"/>
      <c r="I67" s="15"/>
      <c r="J67" s="16">
        <f t="shared" si="3"/>
        <v>0</v>
      </c>
      <c r="K67" s="17">
        <f t="shared" si="4"/>
        <v>0</v>
      </c>
    </row>
    <row r="68" spans="1:183" s="25" customFormat="1" ht="12" customHeight="1" x14ac:dyDescent="0.25">
      <c r="A68" s="23"/>
      <c r="B68" s="24" t="s">
        <v>48</v>
      </c>
      <c r="C68" s="24">
        <v>3</v>
      </c>
      <c r="D68" s="24">
        <f>SUM(D60:D67)</f>
        <v>29</v>
      </c>
      <c r="E68" s="24">
        <f t="shared" ref="E68:I68" si="10">SUM(E60:E67)</f>
        <v>240</v>
      </c>
      <c r="F68" s="24">
        <f t="shared" si="10"/>
        <v>120</v>
      </c>
      <c r="G68" s="24">
        <f t="shared" si="10"/>
        <v>35</v>
      </c>
      <c r="H68" s="24">
        <f t="shared" si="10"/>
        <v>70</v>
      </c>
      <c r="I68" s="24">
        <f t="shared" si="10"/>
        <v>15</v>
      </c>
      <c r="J68" s="16">
        <f t="shared" ref="J68" si="11">F68/15</f>
        <v>8</v>
      </c>
      <c r="K68" s="17">
        <f t="shared" ref="K68" si="12">(G68+H68+I68)/15</f>
        <v>8</v>
      </c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</row>
    <row r="69" spans="1:183" s="35" customFormat="1" ht="11.25" customHeight="1" x14ac:dyDescent="0.25">
      <c r="A69" s="33"/>
      <c r="B69" s="34" t="s">
        <v>49</v>
      </c>
      <c r="C69" s="34">
        <f t="shared" ref="C69:K69" si="13">C68+C59+C49+C41+C33+C24+C13</f>
        <v>21</v>
      </c>
      <c r="D69" s="34">
        <f t="shared" si="13"/>
        <v>210</v>
      </c>
      <c r="E69" s="34">
        <f t="shared" si="13"/>
        <v>2400</v>
      </c>
      <c r="F69" s="34">
        <f t="shared" si="13"/>
        <v>975</v>
      </c>
      <c r="G69" s="34">
        <f t="shared" si="13"/>
        <v>451</v>
      </c>
      <c r="H69" s="34">
        <f t="shared" si="13"/>
        <v>939</v>
      </c>
      <c r="I69" s="34">
        <f t="shared" si="13"/>
        <v>35</v>
      </c>
      <c r="J69" s="34">
        <f t="shared" si="13"/>
        <v>65</v>
      </c>
      <c r="K69" s="34">
        <f t="shared" si="13"/>
        <v>95</v>
      </c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</row>
    <row r="78" spans="1:183" x14ac:dyDescent="0.25">
      <c r="E78" s="7"/>
      <c r="F78" s="7"/>
      <c r="G78" s="7"/>
      <c r="H78" s="7"/>
    </row>
  </sheetData>
  <mergeCells count="9">
    <mergeCell ref="A1:K1"/>
    <mergeCell ref="A2:K2"/>
    <mergeCell ref="A60:A67"/>
    <mergeCell ref="A50:A58"/>
    <mergeCell ref="A34:A40"/>
    <mergeCell ref="A25:A32"/>
    <mergeCell ref="A42:A48"/>
    <mergeCell ref="A14:A23"/>
    <mergeCell ref="A4:A12"/>
  </mergeCells>
  <phoneticPr fontId="0" type="noConversion"/>
  <pageMargins left="0.19685039370078741" right="0.19685039370078741" top="0.19685039370078741" bottom="0.19685039370078741" header="0" footer="0"/>
  <pageSetup paperSize="9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3"/>
  <sheetViews>
    <sheetView tabSelected="1" zoomScaleNormal="100" workbookViewId="0">
      <selection activeCell="A2" sqref="A2:L2"/>
    </sheetView>
  </sheetViews>
  <sheetFormatPr defaultColWidth="9.140625" defaultRowHeight="15" x14ac:dyDescent="0.25"/>
  <cols>
    <col min="1" max="1" width="3.28515625" style="9" customWidth="1"/>
    <col min="2" max="2" width="40.42578125" style="4" customWidth="1"/>
    <col min="3" max="3" width="5.140625" style="1" customWidth="1"/>
    <col min="4" max="4" width="5.5703125" style="1" customWidth="1"/>
    <col min="5" max="5" width="6" style="1" customWidth="1"/>
    <col min="6" max="6" width="5.42578125" style="1" customWidth="1"/>
    <col min="7" max="7" width="5.28515625" style="1" customWidth="1"/>
    <col min="8" max="8" width="5.5703125" style="1" customWidth="1"/>
    <col min="9" max="10" width="6" style="1" customWidth="1"/>
    <col min="11" max="11" width="6.5703125" style="5" customWidth="1"/>
    <col min="12" max="12" width="6" style="5" customWidth="1"/>
    <col min="13" max="15" width="11.5703125" style="1" bestFit="1" customWidth="1"/>
    <col min="16" max="17" width="9.140625" style="1"/>
    <col min="18" max="18" width="11.5703125" style="1" bestFit="1" customWidth="1"/>
    <col min="19" max="16384" width="9.140625" style="1"/>
  </cols>
  <sheetData>
    <row r="1" spans="1:12" ht="20.25" customHeight="1" x14ac:dyDescent="0.25">
      <c r="A1" s="84" t="s">
        <v>91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55.5" customHeight="1" x14ac:dyDescent="0.25">
      <c r="A2" s="85" t="s">
        <v>129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87.75" customHeight="1" x14ac:dyDescent="0.25">
      <c r="A3" s="44" t="s">
        <v>6</v>
      </c>
      <c r="B3" s="54" t="s">
        <v>0</v>
      </c>
      <c r="C3" s="45" t="s">
        <v>69</v>
      </c>
      <c r="D3" s="46" t="s">
        <v>1</v>
      </c>
      <c r="E3" s="44" t="s">
        <v>70</v>
      </c>
      <c r="F3" s="44" t="s">
        <v>71</v>
      </c>
      <c r="G3" s="44" t="s">
        <v>15</v>
      </c>
      <c r="H3" s="44" t="s">
        <v>26</v>
      </c>
      <c r="I3" s="44" t="s">
        <v>27</v>
      </c>
      <c r="J3" s="44" t="s">
        <v>28</v>
      </c>
      <c r="K3" s="47" t="s">
        <v>22</v>
      </c>
      <c r="L3" s="47" t="s">
        <v>23</v>
      </c>
    </row>
    <row r="4" spans="1:12" x14ac:dyDescent="0.25">
      <c r="A4" s="80" t="s">
        <v>7</v>
      </c>
      <c r="B4" s="13" t="s">
        <v>33</v>
      </c>
      <c r="C4" s="14" t="s">
        <v>4</v>
      </c>
      <c r="D4" s="15">
        <v>5</v>
      </c>
      <c r="E4" s="36">
        <v>9</v>
      </c>
      <c r="F4" s="15">
        <v>27</v>
      </c>
      <c r="G4" s="15">
        <v>9</v>
      </c>
      <c r="H4" s="15">
        <v>6</v>
      </c>
      <c r="I4" s="15">
        <v>12</v>
      </c>
      <c r="J4" s="15"/>
      <c r="K4" s="17">
        <f>G4/E4</f>
        <v>1</v>
      </c>
      <c r="L4" s="17">
        <f>(I4+H4)/E4</f>
        <v>2</v>
      </c>
    </row>
    <row r="5" spans="1:12" x14ac:dyDescent="0.25">
      <c r="A5" s="81"/>
      <c r="B5" s="13" t="s">
        <v>58</v>
      </c>
      <c r="C5" s="14" t="s">
        <v>4</v>
      </c>
      <c r="D5" s="15">
        <v>6</v>
      </c>
      <c r="E5" s="36">
        <v>9</v>
      </c>
      <c r="F5" s="15">
        <v>36</v>
      </c>
      <c r="G5" s="15">
        <v>18</v>
      </c>
      <c r="H5" s="15">
        <v>6</v>
      </c>
      <c r="I5" s="15">
        <v>12</v>
      </c>
      <c r="J5" s="15"/>
      <c r="K5" s="17">
        <f t="shared" ref="K5:K11" si="0">G5/E5</f>
        <v>2</v>
      </c>
      <c r="L5" s="17">
        <f t="shared" ref="L5:L66" si="1">(I5+H5)/E5</f>
        <v>2</v>
      </c>
    </row>
    <row r="6" spans="1:12" ht="25.5" x14ac:dyDescent="0.25">
      <c r="A6" s="81"/>
      <c r="B6" s="13" t="s">
        <v>83</v>
      </c>
      <c r="C6" s="14" t="s">
        <v>5</v>
      </c>
      <c r="D6" s="15">
        <v>3</v>
      </c>
      <c r="E6" s="36">
        <v>9</v>
      </c>
      <c r="F6" s="15">
        <v>18</v>
      </c>
      <c r="G6" s="15">
        <v>9</v>
      </c>
      <c r="H6" s="15">
        <v>3</v>
      </c>
      <c r="I6" s="15">
        <v>6</v>
      </c>
      <c r="J6" s="15"/>
      <c r="K6" s="17">
        <f t="shared" si="0"/>
        <v>1</v>
      </c>
      <c r="L6" s="17">
        <f t="shared" si="1"/>
        <v>1</v>
      </c>
    </row>
    <row r="7" spans="1:12" x14ac:dyDescent="0.25">
      <c r="A7" s="81"/>
      <c r="B7" s="41" t="s">
        <v>51</v>
      </c>
      <c r="C7" s="15" t="s">
        <v>4</v>
      </c>
      <c r="D7" s="15">
        <v>5</v>
      </c>
      <c r="E7" s="36">
        <v>9</v>
      </c>
      <c r="F7" s="15">
        <v>27</v>
      </c>
      <c r="G7" s="15">
        <v>9</v>
      </c>
      <c r="H7" s="15">
        <v>6</v>
      </c>
      <c r="I7" s="15">
        <v>12</v>
      </c>
      <c r="J7" s="15"/>
      <c r="K7" s="17">
        <f t="shared" si="0"/>
        <v>1</v>
      </c>
      <c r="L7" s="17">
        <f t="shared" si="1"/>
        <v>2</v>
      </c>
    </row>
    <row r="8" spans="1:12" ht="51" x14ac:dyDescent="0.25">
      <c r="A8" s="81"/>
      <c r="B8" s="18" t="s">
        <v>95</v>
      </c>
      <c r="C8" s="15" t="s">
        <v>5</v>
      </c>
      <c r="D8" s="15">
        <v>2</v>
      </c>
      <c r="E8" s="36">
        <v>9</v>
      </c>
      <c r="F8" s="15">
        <v>18</v>
      </c>
      <c r="G8" s="15">
        <v>9</v>
      </c>
      <c r="H8" s="15">
        <v>3</v>
      </c>
      <c r="I8" s="15">
        <v>6</v>
      </c>
      <c r="J8" s="15"/>
      <c r="K8" s="17">
        <f>G8/E8</f>
        <v>1</v>
      </c>
      <c r="L8" s="17">
        <f>(I8+H8)/E8</f>
        <v>1</v>
      </c>
    </row>
    <row r="9" spans="1:12" x14ac:dyDescent="0.25">
      <c r="A9" s="81"/>
      <c r="B9" s="13" t="s">
        <v>13</v>
      </c>
      <c r="C9" s="14" t="s">
        <v>5</v>
      </c>
      <c r="D9" s="15">
        <v>1</v>
      </c>
      <c r="E9" s="36">
        <v>9</v>
      </c>
      <c r="F9" s="15">
        <v>6</v>
      </c>
      <c r="G9" s="15">
        <v>6</v>
      </c>
      <c r="H9" s="15"/>
      <c r="I9" s="15"/>
      <c r="J9" s="15"/>
      <c r="K9" s="17">
        <f t="shared" si="0"/>
        <v>0.66666666666666663</v>
      </c>
      <c r="L9" s="17">
        <f t="shared" si="1"/>
        <v>0</v>
      </c>
    </row>
    <row r="10" spans="1:12" x14ac:dyDescent="0.25">
      <c r="A10" s="81"/>
      <c r="B10" s="19" t="s">
        <v>21</v>
      </c>
      <c r="C10" s="21" t="s">
        <v>5</v>
      </c>
      <c r="D10" s="21">
        <v>4</v>
      </c>
      <c r="E10" s="36">
        <v>9</v>
      </c>
      <c r="F10" s="15">
        <v>27</v>
      </c>
      <c r="G10" s="15">
        <v>9</v>
      </c>
      <c r="H10" s="15">
        <v>6</v>
      </c>
      <c r="I10" s="15">
        <v>12</v>
      </c>
      <c r="J10" s="15"/>
      <c r="K10" s="17">
        <f t="shared" si="0"/>
        <v>1</v>
      </c>
      <c r="L10" s="17">
        <f t="shared" si="1"/>
        <v>2</v>
      </c>
    </row>
    <row r="11" spans="1:12" x14ac:dyDescent="0.25">
      <c r="A11" s="88"/>
      <c r="B11" s="19" t="s">
        <v>18</v>
      </c>
      <c r="C11" s="21" t="s">
        <v>5</v>
      </c>
      <c r="D11" s="21">
        <v>2</v>
      </c>
      <c r="E11" s="36">
        <v>9</v>
      </c>
      <c r="F11" s="15">
        <v>18</v>
      </c>
      <c r="G11" s="15"/>
      <c r="H11" s="15"/>
      <c r="I11" s="15">
        <v>18</v>
      </c>
      <c r="J11" s="15"/>
      <c r="K11" s="17">
        <f t="shared" si="0"/>
        <v>0</v>
      </c>
      <c r="L11" s="17">
        <f t="shared" si="1"/>
        <v>2</v>
      </c>
    </row>
    <row r="12" spans="1:12" ht="18" customHeight="1" x14ac:dyDescent="0.25">
      <c r="A12" s="86" t="s">
        <v>72</v>
      </c>
      <c r="B12" s="87"/>
      <c r="C12" s="60">
        <v>3</v>
      </c>
      <c r="D12" s="61">
        <f>SUM(D4:D11)</f>
        <v>28</v>
      </c>
      <c r="E12" s="62">
        <v>9</v>
      </c>
      <c r="F12" s="61">
        <f>SUM(F4:F11)</f>
        <v>177</v>
      </c>
      <c r="G12" s="61">
        <f>SUM(G4:G11)</f>
        <v>69</v>
      </c>
      <c r="H12" s="61">
        <f>SUM(H4:H11)</f>
        <v>30</v>
      </c>
      <c r="I12" s="61">
        <f>SUM(I4:I11)</f>
        <v>78</v>
      </c>
      <c r="J12" s="61">
        <f>SUM(J4:J11)</f>
        <v>0</v>
      </c>
      <c r="K12" s="63">
        <f>G12/E12</f>
        <v>7.666666666666667</v>
      </c>
      <c r="L12" s="63">
        <f>(H12+I12)/E12</f>
        <v>12</v>
      </c>
    </row>
    <row r="13" spans="1:12" x14ac:dyDescent="0.25">
      <c r="A13" s="79" t="s">
        <v>8</v>
      </c>
      <c r="B13" s="19" t="s">
        <v>19</v>
      </c>
      <c r="C13" s="21" t="s">
        <v>5</v>
      </c>
      <c r="D13" s="21">
        <v>2</v>
      </c>
      <c r="E13" s="36">
        <v>9</v>
      </c>
      <c r="F13" s="21">
        <v>15</v>
      </c>
      <c r="G13" s="15"/>
      <c r="H13" s="15"/>
      <c r="I13" s="15">
        <v>15</v>
      </c>
      <c r="J13" s="15"/>
      <c r="K13" s="17">
        <f>G13/E13</f>
        <v>0</v>
      </c>
      <c r="L13" s="17">
        <f>(I13+H13)/E13</f>
        <v>1.6666666666666667</v>
      </c>
    </row>
    <row r="14" spans="1:12" x14ac:dyDescent="0.25">
      <c r="A14" s="79"/>
      <c r="B14" s="19" t="s">
        <v>17</v>
      </c>
      <c r="C14" s="20" t="s">
        <v>4</v>
      </c>
      <c r="D14" s="21">
        <v>5</v>
      </c>
      <c r="E14" s="36">
        <v>9</v>
      </c>
      <c r="F14" s="15">
        <v>27</v>
      </c>
      <c r="G14" s="15">
        <v>9</v>
      </c>
      <c r="H14" s="15">
        <v>6</v>
      </c>
      <c r="I14" s="15">
        <v>12</v>
      </c>
      <c r="J14" s="15"/>
      <c r="K14" s="17">
        <f t="shared" ref="K14:K20" si="2">G14/E14</f>
        <v>1</v>
      </c>
      <c r="L14" s="17">
        <f t="shared" si="1"/>
        <v>2</v>
      </c>
    </row>
    <row r="15" spans="1:12" x14ac:dyDescent="0.25">
      <c r="A15" s="79"/>
      <c r="B15" s="13" t="s">
        <v>34</v>
      </c>
      <c r="C15" s="15" t="s">
        <v>5</v>
      </c>
      <c r="D15" s="15">
        <v>2</v>
      </c>
      <c r="E15" s="36">
        <v>9</v>
      </c>
      <c r="F15" s="15">
        <v>18</v>
      </c>
      <c r="G15" s="15">
        <v>9</v>
      </c>
      <c r="H15" s="15">
        <v>3</v>
      </c>
      <c r="I15" s="15">
        <v>6</v>
      </c>
      <c r="J15" s="15"/>
      <c r="K15" s="17">
        <f>G15/E15</f>
        <v>1</v>
      </c>
      <c r="L15" s="17">
        <f>(I15+H15)/E15</f>
        <v>1</v>
      </c>
    </row>
    <row r="16" spans="1:12" x14ac:dyDescent="0.25">
      <c r="A16" s="79"/>
      <c r="B16" s="19" t="s">
        <v>32</v>
      </c>
      <c r="C16" s="20" t="s">
        <v>4</v>
      </c>
      <c r="D16" s="21">
        <v>4</v>
      </c>
      <c r="E16" s="36">
        <v>9</v>
      </c>
      <c r="F16" s="15">
        <v>18</v>
      </c>
      <c r="G16" s="15">
        <v>9</v>
      </c>
      <c r="H16" s="15">
        <v>3</v>
      </c>
      <c r="I16" s="15">
        <v>6</v>
      </c>
      <c r="J16" s="15"/>
      <c r="K16" s="17">
        <f t="shared" si="2"/>
        <v>1</v>
      </c>
      <c r="L16" s="17">
        <f t="shared" si="1"/>
        <v>1</v>
      </c>
    </row>
    <row r="17" spans="1:12" ht="39.6" customHeight="1" x14ac:dyDescent="0.25">
      <c r="A17" s="79"/>
      <c r="B17" s="13" t="s">
        <v>96</v>
      </c>
      <c r="C17" s="15" t="s">
        <v>5</v>
      </c>
      <c r="D17" s="15">
        <v>1</v>
      </c>
      <c r="E17" s="36">
        <v>9</v>
      </c>
      <c r="F17" s="15">
        <v>9</v>
      </c>
      <c r="G17" s="15">
        <v>3</v>
      </c>
      <c r="H17" s="15">
        <v>2</v>
      </c>
      <c r="I17" s="15">
        <v>4</v>
      </c>
      <c r="J17" s="15"/>
      <c r="K17" s="17">
        <f>G17/E17</f>
        <v>0.33333333333333331</v>
      </c>
      <c r="L17" s="17">
        <f>(I17+H17)/E17</f>
        <v>0.66666666666666663</v>
      </c>
    </row>
    <row r="18" spans="1:12" ht="25.5" x14ac:dyDescent="0.25">
      <c r="A18" s="79"/>
      <c r="B18" s="19" t="s">
        <v>97</v>
      </c>
      <c r="C18" s="21" t="s">
        <v>4</v>
      </c>
      <c r="D18" s="21">
        <v>3</v>
      </c>
      <c r="E18" s="36">
        <v>9</v>
      </c>
      <c r="F18" s="15">
        <v>27</v>
      </c>
      <c r="G18" s="15">
        <v>9</v>
      </c>
      <c r="H18" s="15">
        <v>6</v>
      </c>
      <c r="I18" s="15">
        <v>12</v>
      </c>
      <c r="J18" s="15"/>
      <c r="K18" s="17">
        <f t="shared" si="2"/>
        <v>1</v>
      </c>
      <c r="L18" s="17">
        <f t="shared" si="1"/>
        <v>2</v>
      </c>
    </row>
    <row r="19" spans="1:12" x14ac:dyDescent="0.25">
      <c r="A19" s="79"/>
      <c r="B19" s="13" t="s">
        <v>16</v>
      </c>
      <c r="C19" s="14" t="s">
        <v>5</v>
      </c>
      <c r="D19" s="15">
        <v>4</v>
      </c>
      <c r="E19" s="36">
        <v>9</v>
      </c>
      <c r="F19" s="15">
        <v>27</v>
      </c>
      <c r="G19" s="15">
        <v>9</v>
      </c>
      <c r="H19" s="15">
        <v>6</v>
      </c>
      <c r="I19" s="15">
        <v>12</v>
      </c>
      <c r="J19" s="15"/>
      <c r="K19" s="17">
        <f t="shared" si="2"/>
        <v>1</v>
      </c>
      <c r="L19" s="17">
        <f t="shared" si="1"/>
        <v>2</v>
      </c>
    </row>
    <row r="20" spans="1:12" ht="38.25" x14ac:dyDescent="0.25">
      <c r="A20" s="79"/>
      <c r="B20" s="19" t="s">
        <v>98</v>
      </c>
      <c r="C20" s="21" t="s">
        <v>5</v>
      </c>
      <c r="D20" s="21">
        <v>5</v>
      </c>
      <c r="E20" s="36">
        <v>9</v>
      </c>
      <c r="F20" s="15">
        <v>36</v>
      </c>
      <c r="G20" s="15">
        <v>18</v>
      </c>
      <c r="H20" s="15">
        <v>6</v>
      </c>
      <c r="I20" s="15">
        <v>12</v>
      </c>
      <c r="J20" s="15"/>
      <c r="K20" s="17">
        <f t="shared" si="2"/>
        <v>2</v>
      </c>
      <c r="L20" s="17">
        <f t="shared" si="1"/>
        <v>2</v>
      </c>
    </row>
    <row r="21" spans="1:12" ht="16.5" customHeight="1" x14ac:dyDescent="0.25">
      <c r="A21" s="82" t="s">
        <v>73</v>
      </c>
      <c r="B21" s="83"/>
      <c r="C21" s="68">
        <v>3</v>
      </c>
      <c r="D21" s="64">
        <f>SUM(D13:D20)</f>
        <v>26</v>
      </c>
      <c r="E21" s="64">
        <v>9</v>
      </c>
      <c r="F21" s="64">
        <f>SUM(F13:F20)</f>
        <v>177</v>
      </c>
      <c r="G21" s="64">
        <f>SUM(G13:G20)</f>
        <v>66</v>
      </c>
      <c r="H21" s="64">
        <f>SUM(H13:H20)</f>
        <v>32</v>
      </c>
      <c r="I21" s="64">
        <f>SUM(I13:I20)</f>
        <v>79</v>
      </c>
      <c r="J21" s="64">
        <f>SUM(J13:J20)</f>
        <v>0</v>
      </c>
      <c r="K21" s="63">
        <f>G21/9</f>
        <v>7.333333333333333</v>
      </c>
      <c r="L21" s="63">
        <f>(H21+I21)/9</f>
        <v>12.333333333333334</v>
      </c>
    </row>
    <row r="22" spans="1:12" x14ac:dyDescent="0.25">
      <c r="A22" s="78" t="s">
        <v>9</v>
      </c>
      <c r="B22" s="13" t="s">
        <v>35</v>
      </c>
      <c r="C22" s="15" t="s">
        <v>5</v>
      </c>
      <c r="D22" s="15">
        <v>3</v>
      </c>
      <c r="E22" s="36">
        <v>9</v>
      </c>
      <c r="F22" s="15">
        <v>18</v>
      </c>
      <c r="G22" s="15">
        <v>9</v>
      </c>
      <c r="H22" s="15">
        <v>3</v>
      </c>
      <c r="I22" s="15">
        <v>6</v>
      </c>
      <c r="J22" s="15"/>
      <c r="K22" s="17">
        <f>G22/E22</f>
        <v>1</v>
      </c>
      <c r="L22" s="17">
        <f>(I22+H22)/E22</f>
        <v>1</v>
      </c>
    </row>
    <row r="23" spans="1:12" x14ac:dyDescent="0.25">
      <c r="A23" s="78"/>
      <c r="B23" s="19" t="s">
        <v>88</v>
      </c>
      <c r="C23" s="20" t="s">
        <v>5</v>
      </c>
      <c r="D23" s="21">
        <v>2</v>
      </c>
      <c r="E23" s="36">
        <v>9</v>
      </c>
      <c r="F23" s="15">
        <v>18</v>
      </c>
      <c r="G23" s="15">
        <v>9</v>
      </c>
      <c r="H23" s="15"/>
      <c r="I23" s="15">
        <v>9</v>
      </c>
      <c r="J23" s="15"/>
      <c r="K23" s="17">
        <f>G23/E23</f>
        <v>1</v>
      </c>
      <c r="L23" s="17">
        <f>(I23+H23)/E23</f>
        <v>1</v>
      </c>
    </row>
    <row r="24" spans="1:12" x14ac:dyDescent="0.25">
      <c r="A24" s="78"/>
      <c r="B24" s="19" t="s">
        <v>14</v>
      </c>
      <c r="C24" s="21" t="s">
        <v>5</v>
      </c>
      <c r="D24" s="21">
        <v>2</v>
      </c>
      <c r="E24" s="36">
        <v>9</v>
      </c>
      <c r="F24" s="15">
        <v>18</v>
      </c>
      <c r="G24" s="15"/>
      <c r="H24" s="15"/>
      <c r="I24" s="15">
        <v>18</v>
      </c>
      <c r="J24" s="15"/>
      <c r="K24" s="17">
        <f t="shared" ref="K24:K26" si="3">G24/E24</f>
        <v>0</v>
      </c>
      <c r="L24" s="17">
        <f t="shared" si="1"/>
        <v>2</v>
      </c>
    </row>
    <row r="25" spans="1:12" x14ac:dyDescent="0.25">
      <c r="A25" s="78"/>
      <c r="B25" s="18" t="s">
        <v>113</v>
      </c>
      <c r="C25" s="15" t="s">
        <v>4</v>
      </c>
      <c r="D25" s="15">
        <v>12</v>
      </c>
      <c r="E25" s="36">
        <v>9</v>
      </c>
      <c r="F25" s="15">
        <v>108</v>
      </c>
      <c r="G25" s="21">
        <v>36</v>
      </c>
      <c r="H25" s="15">
        <v>24</v>
      </c>
      <c r="I25" s="15">
        <v>48</v>
      </c>
      <c r="J25" s="15"/>
      <c r="K25" s="17">
        <f t="shared" si="3"/>
        <v>4</v>
      </c>
      <c r="L25" s="17">
        <f t="shared" si="1"/>
        <v>8</v>
      </c>
    </row>
    <row r="26" spans="1:12" x14ac:dyDescent="0.25">
      <c r="A26" s="78"/>
      <c r="B26" s="19" t="s">
        <v>20</v>
      </c>
      <c r="C26" s="21" t="s">
        <v>5</v>
      </c>
      <c r="D26" s="21">
        <v>2</v>
      </c>
      <c r="E26" s="36">
        <v>9</v>
      </c>
      <c r="F26" s="21">
        <v>15</v>
      </c>
      <c r="G26" s="15"/>
      <c r="H26" s="15"/>
      <c r="I26" s="15">
        <v>15</v>
      </c>
      <c r="J26" s="15"/>
      <c r="K26" s="17">
        <f t="shared" si="3"/>
        <v>0</v>
      </c>
      <c r="L26" s="17">
        <f t="shared" si="1"/>
        <v>1.6666666666666667</v>
      </c>
    </row>
    <row r="27" spans="1:12" ht="17.25" customHeight="1" x14ac:dyDescent="0.25">
      <c r="A27" s="82" t="s">
        <v>74</v>
      </c>
      <c r="B27" s="83"/>
      <c r="C27" s="68">
        <v>1</v>
      </c>
      <c r="D27" s="64">
        <f>SUM(D22:D26)</f>
        <v>21</v>
      </c>
      <c r="E27" s="64">
        <v>9</v>
      </c>
      <c r="F27" s="64">
        <f>SUM(F22:F26)</f>
        <v>177</v>
      </c>
      <c r="G27" s="64">
        <f>SUM(G22:G26)</f>
        <v>54</v>
      </c>
      <c r="H27" s="64">
        <f>SUM(H22:H26)</f>
        <v>27</v>
      </c>
      <c r="I27" s="64">
        <f>SUM(I22:I26)</f>
        <v>96</v>
      </c>
      <c r="J27" s="64">
        <f>SUM(J22:J26)</f>
        <v>0</v>
      </c>
      <c r="K27" s="63">
        <f>G27/9</f>
        <v>6</v>
      </c>
      <c r="L27" s="63">
        <f>(H27+I27)/9</f>
        <v>13.666666666666666</v>
      </c>
    </row>
    <row r="28" spans="1:12" ht="25.5" x14ac:dyDescent="0.25">
      <c r="A28" s="78" t="s">
        <v>10</v>
      </c>
      <c r="B28" s="13" t="s">
        <v>123</v>
      </c>
      <c r="C28" s="15" t="s">
        <v>5</v>
      </c>
      <c r="D28" s="15">
        <v>2</v>
      </c>
      <c r="E28" s="36">
        <v>9</v>
      </c>
      <c r="F28" s="15">
        <v>27</v>
      </c>
      <c r="G28" s="15">
        <v>9</v>
      </c>
      <c r="H28" s="15">
        <v>6</v>
      </c>
      <c r="I28" s="15">
        <v>12</v>
      </c>
      <c r="J28" s="15"/>
      <c r="K28" s="17">
        <f>G28/E28</f>
        <v>1</v>
      </c>
      <c r="L28" s="17">
        <f>(I28+H28)/E28</f>
        <v>2</v>
      </c>
    </row>
    <row r="29" spans="1:12" ht="25.5" x14ac:dyDescent="0.25">
      <c r="A29" s="78"/>
      <c r="B29" s="13" t="s">
        <v>52</v>
      </c>
      <c r="C29" s="15" t="s">
        <v>5</v>
      </c>
      <c r="D29" s="15">
        <v>2</v>
      </c>
      <c r="E29" s="36">
        <v>9</v>
      </c>
      <c r="F29" s="15">
        <v>9</v>
      </c>
      <c r="G29" s="15">
        <v>9</v>
      </c>
      <c r="H29" s="15"/>
      <c r="I29" s="15"/>
      <c r="J29" s="15"/>
      <c r="K29" s="17">
        <f t="shared" ref="K29:K33" si="4">G29/E29</f>
        <v>1</v>
      </c>
      <c r="L29" s="17">
        <f t="shared" si="1"/>
        <v>0</v>
      </c>
    </row>
    <row r="30" spans="1:12" ht="38.25" x14ac:dyDescent="0.25">
      <c r="A30" s="78"/>
      <c r="B30" s="13" t="s">
        <v>99</v>
      </c>
      <c r="C30" s="15" t="s">
        <v>5</v>
      </c>
      <c r="D30" s="15">
        <v>2</v>
      </c>
      <c r="E30" s="36">
        <v>9</v>
      </c>
      <c r="F30" s="15">
        <v>18</v>
      </c>
      <c r="G30" s="15">
        <v>9</v>
      </c>
      <c r="H30" s="15">
        <v>3</v>
      </c>
      <c r="I30" s="15">
        <v>3</v>
      </c>
      <c r="J30" s="15">
        <v>3</v>
      </c>
      <c r="K30" s="17">
        <f t="shared" si="4"/>
        <v>1</v>
      </c>
      <c r="L30" s="17">
        <f t="shared" si="1"/>
        <v>0.66666666666666663</v>
      </c>
    </row>
    <row r="31" spans="1:12" ht="25.5" x14ac:dyDescent="0.25">
      <c r="A31" s="78"/>
      <c r="B31" s="18" t="s">
        <v>100</v>
      </c>
      <c r="C31" s="15" t="s">
        <v>5</v>
      </c>
      <c r="D31" s="15">
        <v>3</v>
      </c>
      <c r="E31" s="36">
        <v>9</v>
      </c>
      <c r="F31" s="15">
        <v>18</v>
      </c>
      <c r="G31" s="15">
        <v>9</v>
      </c>
      <c r="H31" s="15">
        <v>3</v>
      </c>
      <c r="I31" s="15">
        <v>6</v>
      </c>
      <c r="J31" s="15"/>
      <c r="K31" s="17">
        <f t="shared" si="4"/>
        <v>1</v>
      </c>
      <c r="L31" s="17">
        <f t="shared" si="1"/>
        <v>1</v>
      </c>
    </row>
    <row r="32" spans="1:12" x14ac:dyDescent="0.25">
      <c r="A32" s="78"/>
      <c r="B32" s="18" t="s">
        <v>112</v>
      </c>
      <c r="C32" s="15" t="s">
        <v>4</v>
      </c>
      <c r="D32" s="15">
        <v>10</v>
      </c>
      <c r="E32" s="36">
        <v>9</v>
      </c>
      <c r="F32" s="15">
        <v>90</v>
      </c>
      <c r="G32" s="21">
        <v>27</v>
      </c>
      <c r="H32" s="15">
        <v>21</v>
      </c>
      <c r="I32" s="15">
        <v>42</v>
      </c>
      <c r="J32" s="15"/>
      <c r="K32" s="17">
        <f t="shared" si="4"/>
        <v>3</v>
      </c>
      <c r="L32" s="17">
        <f t="shared" si="1"/>
        <v>7</v>
      </c>
    </row>
    <row r="33" spans="1:12" x14ac:dyDescent="0.25">
      <c r="A33" s="78"/>
      <c r="B33" s="13" t="s">
        <v>75</v>
      </c>
      <c r="C33" s="15" t="s">
        <v>4</v>
      </c>
      <c r="D33" s="15">
        <v>2</v>
      </c>
      <c r="E33" s="36">
        <v>9</v>
      </c>
      <c r="F33" s="21">
        <v>15</v>
      </c>
      <c r="G33" s="15"/>
      <c r="H33" s="15"/>
      <c r="I33" s="15">
        <v>15</v>
      </c>
      <c r="J33" s="15"/>
      <c r="K33" s="17">
        <f t="shared" si="4"/>
        <v>0</v>
      </c>
      <c r="L33" s="17">
        <f t="shared" si="1"/>
        <v>1.6666666666666667</v>
      </c>
    </row>
    <row r="34" spans="1:12" ht="17.25" customHeight="1" x14ac:dyDescent="0.25">
      <c r="A34" s="82" t="s">
        <v>76</v>
      </c>
      <c r="B34" s="83"/>
      <c r="C34" s="68">
        <v>2</v>
      </c>
      <c r="D34" s="64">
        <f>SUM(D28:D33)</f>
        <v>21</v>
      </c>
      <c r="E34" s="64">
        <v>9</v>
      </c>
      <c r="F34" s="64">
        <f>SUM(F28:F33)</f>
        <v>177</v>
      </c>
      <c r="G34" s="64">
        <f>SUM(G28:G33)</f>
        <v>63</v>
      </c>
      <c r="H34" s="64">
        <f>SUM(H28:H33)</f>
        <v>33</v>
      </c>
      <c r="I34" s="64">
        <f>SUM(I28:I33)</f>
        <v>78</v>
      </c>
      <c r="J34" s="64">
        <f>SUM(J28:J33)</f>
        <v>3</v>
      </c>
      <c r="K34" s="63">
        <f>G34/9</f>
        <v>7</v>
      </c>
      <c r="L34" s="63">
        <f>(H34+I34)/9</f>
        <v>12.333333333333334</v>
      </c>
    </row>
    <row r="35" spans="1:12" ht="38.25" x14ac:dyDescent="0.25">
      <c r="A35" s="78" t="s">
        <v>11</v>
      </c>
      <c r="B35" s="13" t="s">
        <v>101</v>
      </c>
      <c r="C35" s="14" t="s">
        <v>4</v>
      </c>
      <c r="D35" s="15">
        <v>5</v>
      </c>
      <c r="E35" s="36">
        <v>9</v>
      </c>
      <c r="F35" s="15">
        <v>27</v>
      </c>
      <c r="G35" s="15">
        <v>9</v>
      </c>
      <c r="H35" s="15">
        <v>6</v>
      </c>
      <c r="I35" s="15">
        <v>12</v>
      </c>
      <c r="J35" s="15"/>
      <c r="K35" s="17">
        <f>G35/E35</f>
        <v>1</v>
      </c>
      <c r="L35" s="17">
        <f>(I35+H35)/E35</f>
        <v>2</v>
      </c>
    </row>
    <row r="36" spans="1:12" ht="25.5" x14ac:dyDescent="0.25">
      <c r="A36" s="78"/>
      <c r="B36" s="13" t="s">
        <v>102</v>
      </c>
      <c r="C36" s="15" t="s">
        <v>4</v>
      </c>
      <c r="D36" s="15">
        <v>6</v>
      </c>
      <c r="E36" s="36">
        <v>9</v>
      </c>
      <c r="F36" s="15">
        <v>36</v>
      </c>
      <c r="G36" s="15">
        <v>18</v>
      </c>
      <c r="H36" s="15">
        <v>6</v>
      </c>
      <c r="I36" s="15">
        <v>12</v>
      </c>
      <c r="J36" s="15"/>
      <c r="K36" s="17">
        <f t="shared" ref="K36:K40" si="5">G36/E36</f>
        <v>2</v>
      </c>
      <c r="L36" s="17">
        <f t="shared" si="1"/>
        <v>2</v>
      </c>
    </row>
    <row r="37" spans="1:12" ht="25.5" x14ac:dyDescent="0.25">
      <c r="A37" s="78"/>
      <c r="B37" s="13" t="s">
        <v>124</v>
      </c>
      <c r="C37" s="15" t="s">
        <v>4</v>
      </c>
      <c r="D37" s="15">
        <v>5</v>
      </c>
      <c r="E37" s="36">
        <v>9</v>
      </c>
      <c r="F37" s="15">
        <v>27</v>
      </c>
      <c r="G37" s="15">
        <v>9</v>
      </c>
      <c r="H37" s="15">
        <v>6</v>
      </c>
      <c r="I37" s="15">
        <v>12</v>
      </c>
      <c r="J37" s="15"/>
      <c r="K37" s="17">
        <f>G37/E37</f>
        <v>1</v>
      </c>
      <c r="L37" s="17">
        <f>(I37+H37)/E37</f>
        <v>2</v>
      </c>
    </row>
    <row r="38" spans="1:12" ht="38.25" x14ac:dyDescent="0.25">
      <c r="A38" s="78"/>
      <c r="B38" s="13" t="s">
        <v>125</v>
      </c>
      <c r="C38" s="15" t="s">
        <v>5</v>
      </c>
      <c r="D38" s="15">
        <v>4</v>
      </c>
      <c r="E38" s="36">
        <v>9</v>
      </c>
      <c r="F38" s="15">
        <v>27</v>
      </c>
      <c r="G38" s="15">
        <v>27</v>
      </c>
      <c r="H38" s="15"/>
      <c r="I38" s="15"/>
      <c r="J38" s="15"/>
      <c r="K38" s="17">
        <f t="shared" si="5"/>
        <v>3</v>
      </c>
      <c r="L38" s="17">
        <f t="shared" si="1"/>
        <v>0</v>
      </c>
    </row>
    <row r="39" spans="1:12" ht="38.25" x14ac:dyDescent="0.25">
      <c r="A39" s="78"/>
      <c r="B39" s="13" t="s">
        <v>103</v>
      </c>
      <c r="C39" s="15" t="s">
        <v>5</v>
      </c>
      <c r="D39" s="15">
        <v>2</v>
      </c>
      <c r="E39" s="65">
        <v>9</v>
      </c>
      <c r="F39" s="15">
        <v>21</v>
      </c>
      <c r="G39" s="15">
        <v>9</v>
      </c>
      <c r="H39" s="15">
        <v>4</v>
      </c>
      <c r="I39" s="15">
        <v>8</v>
      </c>
      <c r="J39" s="15"/>
      <c r="K39" s="17">
        <f t="shared" si="5"/>
        <v>1</v>
      </c>
      <c r="L39" s="17">
        <f>(I39+H39)/E39</f>
        <v>1.3333333333333333</v>
      </c>
    </row>
    <row r="40" spans="1:12" x14ac:dyDescent="0.25">
      <c r="A40" s="78"/>
      <c r="B40" s="13" t="s">
        <v>54</v>
      </c>
      <c r="C40" s="15" t="s">
        <v>4</v>
      </c>
      <c r="D40" s="15">
        <v>6</v>
      </c>
      <c r="E40" s="65">
        <v>9</v>
      </c>
      <c r="F40" s="15">
        <v>36</v>
      </c>
      <c r="G40" s="15">
        <v>18</v>
      </c>
      <c r="H40" s="15">
        <v>6</v>
      </c>
      <c r="I40" s="15">
        <v>12</v>
      </c>
      <c r="J40" s="15"/>
      <c r="K40" s="17">
        <f t="shared" si="5"/>
        <v>2</v>
      </c>
      <c r="L40" s="17">
        <f t="shared" si="1"/>
        <v>2</v>
      </c>
    </row>
    <row r="41" spans="1:12" ht="17.25" customHeight="1" x14ac:dyDescent="0.25">
      <c r="A41" s="82" t="s">
        <v>77</v>
      </c>
      <c r="B41" s="83"/>
      <c r="C41" s="68">
        <v>4</v>
      </c>
      <c r="D41" s="64">
        <f>SUM(D35:D40)</f>
        <v>28</v>
      </c>
      <c r="E41" s="64">
        <v>9</v>
      </c>
      <c r="F41" s="64">
        <f>SUM(F35:F40)</f>
        <v>174</v>
      </c>
      <c r="G41" s="64">
        <f>SUM(G35:G40)</f>
        <v>90</v>
      </c>
      <c r="H41" s="64">
        <f>SUM(H35:H40)</f>
        <v>28</v>
      </c>
      <c r="I41" s="64">
        <f>SUM(I35:I40)</f>
        <v>56</v>
      </c>
      <c r="J41" s="64">
        <f>SUM(J35:J40)</f>
        <v>0</v>
      </c>
      <c r="K41" s="63">
        <f>G41/9</f>
        <v>10</v>
      </c>
      <c r="L41" s="63">
        <f>(H41+I41)/9</f>
        <v>9.3333333333333339</v>
      </c>
    </row>
    <row r="42" spans="1:12" x14ac:dyDescent="0.25">
      <c r="A42" s="75" t="s">
        <v>12</v>
      </c>
      <c r="B42" s="13" t="s">
        <v>85</v>
      </c>
      <c r="C42" s="15" t="s">
        <v>5</v>
      </c>
      <c r="D42" s="15">
        <v>4</v>
      </c>
      <c r="E42" s="65">
        <v>9</v>
      </c>
      <c r="F42" s="15">
        <v>27</v>
      </c>
      <c r="G42" s="15">
        <v>9</v>
      </c>
      <c r="H42" s="15">
        <v>6</v>
      </c>
      <c r="I42" s="15">
        <v>12</v>
      </c>
      <c r="J42" s="15"/>
      <c r="K42" s="17">
        <f>G42/E42</f>
        <v>1</v>
      </c>
      <c r="L42" s="17">
        <f>(I42+H42)/E42</f>
        <v>2</v>
      </c>
    </row>
    <row r="43" spans="1:12" ht="25.5" x14ac:dyDescent="0.25">
      <c r="A43" s="76"/>
      <c r="B43" s="13" t="s">
        <v>53</v>
      </c>
      <c r="C43" s="15" t="s">
        <v>4</v>
      </c>
      <c r="D43" s="15">
        <v>5</v>
      </c>
      <c r="E43" s="36">
        <v>9</v>
      </c>
      <c r="F43" s="15">
        <v>36</v>
      </c>
      <c r="G43" s="15">
        <v>18</v>
      </c>
      <c r="H43" s="15">
        <v>6</v>
      </c>
      <c r="I43" s="15">
        <v>12</v>
      </c>
      <c r="J43" s="15"/>
      <c r="K43" s="17">
        <f>G43/E43</f>
        <v>2</v>
      </c>
      <c r="L43" s="17">
        <f>(I43+H43)/E43</f>
        <v>2</v>
      </c>
    </row>
    <row r="44" spans="1:12" x14ac:dyDescent="0.25">
      <c r="A44" s="76"/>
      <c r="B44" s="13" t="s">
        <v>37</v>
      </c>
      <c r="C44" s="15" t="s">
        <v>5</v>
      </c>
      <c r="D44" s="15">
        <v>4</v>
      </c>
      <c r="E44" s="65">
        <v>9</v>
      </c>
      <c r="F44" s="15">
        <v>27</v>
      </c>
      <c r="G44" s="15">
        <v>9</v>
      </c>
      <c r="H44" s="15">
        <v>6</v>
      </c>
      <c r="I44" s="15">
        <v>12</v>
      </c>
      <c r="J44" s="15"/>
      <c r="K44" s="17">
        <f t="shared" ref="K44:K49" si="6">G44/E44</f>
        <v>1</v>
      </c>
      <c r="L44" s="17">
        <f t="shared" si="1"/>
        <v>2</v>
      </c>
    </row>
    <row r="45" spans="1:12" x14ac:dyDescent="0.25">
      <c r="A45" s="76"/>
      <c r="B45" s="41" t="s">
        <v>38</v>
      </c>
      <c r="C45" s="14" t="s">
        <v>5</v>
      </c>
      <c r="D45" s="15">
        <v>2</v>
      </c>
      <c r="E45" s="65">
        <v>9</v>
      </c>
      <c r="F45" s="15">
        <v>18</v>
      </c>
      <c r="G45" s="15">
        <v>9</v>
      </c>
      <c r="H45" s="15">
        <v>3</v>
      </c>
      <c r="I45" s="15">
        <v>6</v>
      </c>
      <c r="J45" s="15"/>
      <c r="K45" s="17">
        <f t="shared" si="6"/>
        <v>1</v>
      </c>
      <c r="L45" s="17">
        <f t="shared" si="1"/>
        <v>1</v>
      </c>
    </row>
    <row r="46" spans="1:12" x14ac:dyDescent="0.25">
      <c r="A46" s="76"/>
      <c r="B46" s="22" t="s">
        <v>68</v>
      </c>
      <c r="C46" s="15" t="s">
        <v>5</v>
      </c>
      <c r="D46" s="15">
        <v>3</v>
      </c>
      <c r="E46" s="65">
        <v>9</v>
      </c>
      <c r="F46" s="15">
        <v>27</v>
      </c>
      <c r="G46" s="15">
        <v>9</v>
      </c>
      <c r="H46" s="15">
        <v>6</v>
      </c>
      <c r="I46" s="15">
        <v>12</v>
      </c>
      <c r="J46" s="15"/>
      <c r="K46" s="17">
        <f>G46/E46</f>
        <v>1</v>
      </c>
      <c r="L46" s="17">
        <f>(I46+H46)/E46</f>
        <v>2</v>
      </c>
    </row>
    <row r="47" spans="1:12" x14ac:dyDescent="0.25">
      <c r="A47" s="76"/>
      <c r="B47" s="41" t="s">
        <v>41</v>
      </c>
      <c r="C47" s="15" t="s">
        <v>5</v>
      </c>
      <c r="D47" s="15">
        <v>2</v>
      </c>
      <c r="E47" s="36">
        <v>9</v>
      </c>
      <c r="F47" s="15">
        <v>18</v>
      </c>
      <c r="G47" s="15">
        <v>9</v>
      </c>
      <c r="H47" s="15">
        <v>3</v>
      </c>
      <c r="I47" s="15">
        <v>6</v>
      </c>
      <c r="J47" s="15"/>
      <c r="K47" s="17">
        <f>G47/E47</f>
        <v>1</v>
      </c>
      <c r="L47" s="17">
        <f>(I47+H47)/E47</f>
        <v>1</v>
      </c>
    </row>
    <row r="48" spans="1:12" ht="38.25" x14ac:dyDescent="0.25">
      <c r="A48" s="76"/>
      <c r="B48" s="18" t="s">
        <v>126</v>
      </c>
      <c r="C48" s="15" t="s">
        <v>4</v>
      </c>
      <c r="D48" s="15">
        <v>6</v>
      </c>
      <c r="E48" s="65">
        <v>9</v>
      </c>
      <c r="F48" s="15">
        <v>45</v>
      </c>
      <c r="G48" s="15">
        <v>18</v>
      </c>
      <c r="H48" s="15">
        <v>9</v>
      </c>
      <c r="I48" s="15">
        <v>9</v>
      </c>
      <c r="J48" s="15">
        <v>9</v>
      </c>
      <c r="K48" s="17">
        <f t="shared" si="6"/>
        <v>2</v>
      </c>
      <c r="L48" s="17">
        <f t="shared" si="1"/>
        <v>2</v>
      </c>
    </row>
    <row r="49" spans="1:12" x14ac:dyDescent="0.25">
      <c r="A49" s="77"/>
      <c r="B49" s="22" t="s">
        <v>25</v>
      </c>
      <c r="C49" s="15" t="s">
        <v>4</v>
      </c>
      <c r="D49" s="15">
        <v>6</v>
      </c>
      <c r="E49" s="65">
        <v>9</v>
      </c>
      <c r="F49" s="15">
        <v>0</v>
      </c>
      <c r="G49" s="15"/>
      <c r="H49" s="15"/>
      <c r="I49" s="15"/>
      <c r="J49" s="15"/>
      <c r="K49" s="17">
        <f t="shared" si="6"/>
        <v>0</v>
      </c>
      <c r="L49" s="17">
        <f t="shared" si="1"/>
        <v>0</v>
      </c>
    </row>
    <row r="50" spans="1:12" ht="18.75" customHeight="1" x14ac:dyDescent="0.25">
      <c r="A50" s="82" t="s">
        <v>78</v>
      </c>
      <c r="B50" s="83"/>
      <c r="C50" s="68">
        <v>3</v>
      </c>
      <c r="D50" s="64">
        <f>SUM(D42:D49)</f>
        <v>32</v>
      </c>
      <c r="E50" s="64">
        <v>9</v>
      </c>
      <c r="F50" s="64">
        <f>SUM(F42:F49)</f>
        <v>198</v>
      </c>
      <c r="G50" s="64">
        <f>SUM(G42:G49)</f>
        <v>81</v>
      </c>
      <c r="H50" s="64">
        <f>SUM(H42:H49)</f>
        <v>39</v>
      </c>
      <c r="I50" s="64">
        <f>SUM(I42:I49)</f>
        <v>69</v>
      </c>
      <c r="J50" s="64">
        <f>SUM(J42:J49)</f>
        <v>9</v>
      </c>
      <c r="K50" s="63">
        <f>G50/9</f>
        <v>9</v>
      </c>
      <c r="L50" s="63">
        <f>(H50+I50)/9</f>
        <v>12</v>
      </c>
    </row>
    <row r="51" spans="1:12" ht="18.75" customHeight="1" x14ac:dyDescent="0.25">
      <c r="A51" s="91" t="s">
        <v>24</v>
      </c>
      <c r="B51" s="13" t="s">
        <v>39</v>
      </c>
      <c r="C51" s="15" t="s">
        <v>4</v>
      </c>
      <c r="D51" s="15">
        <v>4</v>
      </c>
      <c r="E51" s="36">
        <v>9</v>
      </c>
      <c r="F51" s="15">
        <v>27</v>
      </c>
      <c r="G51" s="15">
        <v>9</v>
      </c>
      <c r="H51" s="15">
        <v>6</v>
      </c>
      <c r="I51" s="15">
        <v>12</v>
      </c>
      <c r="J51" s="15"/>
      <c r="K51" s="17">
        <f>G51/E51</f>
        <v>1</v>
      </c>
      <c r="L51" s="17">
        <f>(I51+H51)/E51</f>
        <v>2</v>
      </c>
    </row>
    <row r="52" spans="1:12" ht="25.5" x14ac:dyDescent="0.25">
      <c r="A52" s="92"/>
      <c r="B52" s="13" t="s">
        <v>104</v>
      </c>
      <c r="C52" s="14" t="s">
        <v>5</v>
      </c>
      <c r="D52" s="15">
        <v>2</v>
      </c>
      <c r="E52" s="65">
        <v>9</v>
      </c>
      <c r="F52" s="15">
        <v>27</v>
      </c>
      <c r="G52" s="15">
        <v>9</v>
      </c>
      <c r="H52" s="15">
        <v>6</v>
      </c>
      <c r="I52" s="15">
        <v>9</v>
      </c>
      <c r="J52" s="15">
        <v>3</v>
      </c>
      <c r="K52" s="17">
        <f>G52/E52</f>
        <v>1</v>
      </c>
      <c r="L52" s="17">
        <f>(I52+H52)/E52</f>
        <v>1.6666666666666667</v>
      </c>
    </row>
    <row r="53" spans="1:12" ht="25.5" x14ac:dyDescent="0.25">
      <c r="A53" s="92"/>
      <c r="B53" s="13" t="s">
        <v>127</v>
      </c>
      <c r="C53" s="15" t="s">
        <v>4</v>
      </c>
      <c r="D53" s="15">
        <v>6</v>
      </c>
      <c r="E53" s="36">
        <v>9</v>
      </c>
      <c r="F53" s="15">
        <v>36</v>
      </c>
      <c r="G53" s="15">
        <v>18</v>
      </c>
      <c r="H53" s="15">
        <v>6</v>
      </c>
      <c r="I53" s="15">
        <v>6</v>
      </c>
      <c r="J53" s="15">
        <v>6</v>
      </c>
      <c r="K53" s="17">
        <f>G53/E53</f>
        <v>2</v>
      </c>
      <c r="L53" s="17">
        <f>(I53+H53)/E53</f>
        <v>1.3333333333333333</v>
      </c>
    </row>
    <row r="54" spans="1:12" ht="17.25" customHeight="1" x14ac:dyDescent="0.25">
      <c r="A54" s="92"/>
      <c r="B54" s="13" t="s">
        <v>56</v>
      </c>
      <c r="C54" s="15" t="s">
        <v>4</v>
      </c>
      <c r="D54" s="15">
        <v>4</v>
      </c>
      <c r="E54" s="36">
        <v>9</v>
      </c>
      <c r="F54" s="15">
        <v>27</v>
      </c>
      <c r="G54" s="15">
        <v>9</v>
      </c>
      <c r="H54" s="15">
        <v>6</v>
      </c>
      <c r="I54" s="15">
        <v>12</v>
      </c>
      <c r="J54" s="15"/>
      <c r="K54" s="17">
        <f t="shared" ref="K54:K56" si="7">G54/E54</f>
        <v>1</v>
      </c>
      <c r="L54" s="17">
        <f t="shared" si="1"/>
        <v>2</v>
      </c>
    </row>
    <row r="55" spans="1:12" ht="16.5" customHeight="1" x14ac:dyDescent="0.25">
      <c r="A55" s="92"/>
      <c r="B55" s="13" t="s">
        <v>57</v>
      </c>
      <c r="C55" s="15" t="s">
        <v>4</v>
      </c>
      <c r="D55" s="15">
        <v>6</v>
      </c>
      <c r="E55" s="36">
        <v>9</v>
      </c>
      <c r="F55" s="15">
        <v>54</v>
      </c>
      <c r="G55" s="15">
        <v>27</v>
      </c>
      <c r="H55" s="15">
        <v>9</v>
      </c>
      <c r="I55" s="15">
        <v>18</v>
      </c>
      <c r="J55" s="15"/>
      <c r="K55" s="17">
        <f t="shared" si="7"/>
        <v>3</v>
      </c>
      <c r="L55" s="17">
        <f t="shared" si="1"/>
        <v>3</v>
      </c>
    </row>
    <row r="56" spans="1:12" ht="25.5" x14ac:dyDescent="0.25">
      <c r="A56" s="93"/>
      <c r="B56" s="22" t="s">
        <v>86</v>
      </c>
      <c r="C56" s="15" t="s">
        <v>5</v>
      </c>
      <c r="D56" s="15">
        <v>1</v>
      </c>
      <c r="E56" s="36">
        <v>9</v>
      </c>
      <c r="F56" s="15">
        <v>9</v>
      </c>
      <c r="G56" s="15"/>
      <c r="H56" s="15"/>
      <c r="I56" s="15">
        <v>9</v>
      </c>
      <c r="J56" s="15"/>
      <c r="K56" s="17">
        <f t="shared" si="7"/>
        <v>0</v>
      </c>
      <c r="L56" s="17">
        <f t="shared" si="1"/>
        <v>1</v>
      </c>
    </row>
    <row r="57" spans="1:12" ht="18" customHeight="1" x14ac:dyDescent="0.25">
      <c r="A57" s="82" t="s">
        <v>79</v>
      </c>
      <c r="B57" s="83"/>
      <c r="C57" s="68">
        <v>4</v>
      </c>
      <c r="D57" s="64">
        <f>SUM(D51:D56)</f>
        <v>23</v>
      </c>
      <c r="E57" s="64">
        <v>9</v>
      </c>
      <c r="F57" s="64">
        <f>SUM(F51:F56)</f>
        <v>180</v>
      </c>
      <c r="G57" s="64">
        <f>SUM(G51:G56)</f>
        <v>72</v>
      </c>
      <c r="H57" s="64">
        <f>SUM(H51:H56)</f>
        <v>33</v>
      </c>
      <c r="I57" s="64">
        <f>SUM(I51:I56)</f>
        <v>66</v>
      </c>
      <c r="J57" s="64">
        <f>SUM(J51:J56)</f>
        <v>9</v>
      </c>
      <c r="K57" s="63">
        <f>G57/9</f>
        <v>8</v>
      </c>
      <c r="L57" s="63">
        <f>(H57+I57)/9</f>
        <v>11</v>
      </c>
    </row>
    <row r="58" spans="1:12" ht="25.5" x14ac:dyDescent="0.25">
      <c r="A58" s="75" t="s">
        <v>80</v>
      </c>
      <c r="B58" s="13" t="s">
        <v>105</v>
      </c>
      <c r="C58" s="14" t="s">
        <v>5</v>
      </c>
      <c r="D58" s="15">
        <v>5</v>
      </c>
      <c r="E58" s="36">
        <v>9</v>
      </c>
      <c r="F58" s="15">
        <v>36</v>
      </c>
      <c r="G58" s="15">
        <v>18</v>
      </c>
      <c r="H58" s="15">
        <v>6</v>
      </c>
      <c r="I58" s="15">
        <v>6</v>
      </c>
      <c r="J58" s="15">
        <v>6</v>
      </c>
      <c r="K58" s="17">
        <f>G58/E58</f>
        <v>2</v>
      </c>
      <c r="L58" s="17">
        <f>(I58+H58)/E58</f>
        <v>1.3333333333333333</v>
      </c>
    </row>
    <row r="59" spans="1:12" ht="25.5" x14ac:dyDescent="0.25">
      <c r="A59" s="76"/>
      <c r="B59" s="13" t="s">
        <v>106</v>
      </c>
      <c r="C59" s="15" t="s">
        <v>5</v>
      </c>
      <c r="D59" s="15">
        <v>2</v>
      </c>
      <c r="E59" s="36">
        <v>9</v>
      </c>
      <c r="F59" s="15">
        <v>18</v>
      </c>
      <c r="G59" s="15">
        <v>9</v>
      </c>
      <c r="H59" s="15">
        <v>3</v>
      </c>
      <c r="I59" s="15">
        <v>6</v>
      </c>
      <c r="J59" s="15"/>
      <c r="K59" s="17">
        <f t="shared" ref="K59:K65" si="8">G59/E59</f>
        <v>1</v>
      </c>
      <c r="L59" s="17">
        <f t="shared" si="1"/>
        <v>1</v>
      </c>
    </row>
    <row r="60" spans="1:12" ht="51" x14ac:dyDescent="0.25">
      <c r="A60" s="76"/>
      <c r="B60" s="13" t="s">
        <v>107</v>
      </c>
      <c r="C60" s="15" t="s">
        <v>5</v>
      </c>
      <c r="D60" s="15">
        <v>2</v>
      </c>
      <c r="E60" s="36">
        <v>9</v>
      </c>
      <c r="F60" s="15">
        <v>9</v>
      </c>
      <c r="G60" s="15">
        <v>9</v>
      </c>
      <c r="H60" s="15"/>
      <c r="I60" s="15"/>
      <c r="J60" s="15"/>
      <c r="K60" s="17">
        <f t="shared" si="8"/>
        <v>1</v>
      </c>
      <c r="L60" s="17">
        <f t="shared" si="1"/>
        <v>0</v>
      </c>
    </row>
    <row r="61" spans="1:12" ht="25.5" x14ac:dyDescent="0.25">
      <c r="A61" s="76"/>
      <c r="B61" s="13" t="s">
        <v>108</v>
      </c>
      <c r="C61" s="14" t="s">
        <v>5</v>
      </c>
      <c r="D61" s="15">
        <v>2</v>
      </c>
      <c r="E61" s="36">
        <v>9</v>
      </c>
      <c r="F61" s="15">
        <v>18</v>
      </c>
      <c r="G61" s="15">
        <v>9</v>
      </c>
      <c r="H61" s="15">
        <v>3</v>
      </c>
      <c r="I61" s="15">
        <v>6</v>
      </c>
      <c r="J61" s="15"/>
      <c r="K61" s="17">
        <f t="shared" si="8"/>
        <v>1</v>
      </c>
      <c r="L61" s="17">
        <f t="shared" si="1"/>
        <v>1</v>
      </c>
    </row>
    <row r="62" spans="1:12" ht="25.5" x14ac:dyDescent="0.25">
      <c r="A62" s="76"/>
      <c r="B62" s="13" t="s">
        <v>109</v>
      </c>
      <c r="C62" s="14" t="s">
        <v>5</v>
      </c>
      <c r="D62" s="15">
        <v>2</v>
      </c>
      <c r="E62" s="36">
        <v>9</v>
      </c>
      <c r="F62" s="15">
        <v>18</v>
      </c>
      <c r="G62" s="15">
        <v>9</v>
      </c>
      <c r="H62" s="15">
        <v>3</v>
      </c>
      <c r="I62" s="15">
        <v>6</v>
      </c>
      <c r="J62" s="15"/>
      <c r="K62" s="17">
        <f t="shared" si="8"/>
        <v>1</v>
      </c>
      <c r="L62" s="17">
        <f t="shared" si="1"/>
        <v>1</v>
      </c>
    </row>
    <row r="63" spans="1:12" x14ac:dyDescent="0.25">
      <c r="A63" s="76"/>
      <c r="B63" s="22" t="s">
        <v>3</v>
      </c>
      <c r="C63" s="15" t="s">
        <v>5</v>
      </c>
      <c r="D63" s="15">
        <v>2</v>
      </c>
      <c r="E63" s="36">
        <v>9</v>
      </c>
      <c r="F63" s="15">
        <v>18</v>
      </c>
      <c r="G63" s="15"/>
      <c r="H63" s="15"/>
      <c r="I63" s="15">
        <v>18</v>
      </c>
      <c r="J63" s="15"/>
      <c r="K63" s="17">
        <f t="shared" si="8"/>
        <v>0</v>
      </c>
      <c r="L63" s="17">
        <f t="shared" si="1"/>
        <v>2</v>
      </c>
    </row>
    <row r="64" spans="1:12" ht="38.25" x14ac:dyDescent="0.25">
      <c r="A64" s="76"/>
      <c r="B64" s="13" t="s">
        <v>110</v>
      </c>
      <c r="C64" s="14" t="s">
        <v>5</v>
      </c>
      <c r="D64" s="15">
        <v>2</v>
      </c>
      <c r="E64" s="36">
        <v>9</v>
      </c>
      <c r="F64" s="15">
        <v>18</v>
      </c>
      <c r="G64" s="15">
        <v>9</v>
      </c>
      <c r="H64" s="15">
        <v>3</v>
      </c>
      <c r="I64" s="15">
        <v>6</v>
      </c>
      <c r="J64" s="15"/>
      <c r="K64" s="17">
        <f t="shared" si="8"/>
        <v>1</v>
      </c>
      <c r="L64" s="17">
        <f t="shared" si="1"/>
        <v>1</v>
      </c>
    </row>
    <row r="65" spans="1:12" x14ac:dyDescent="0.25">
      <c r="A65" s="76"/>
      <c r="B65" s="41" t="s">
        <v>40</v>
      </c>
      <c r="C65" s="14" t="s">
        <v>5</v>
      </c>
      <c r="D65" s="15">
        <v>4</v>
      </c>
      <c r="E65" s="36">
        <v>9</v>
      </c>
      <c r="F65" s="15">
        <v>27</v>
      </c>
      <c r="G65" s="15">
        <v>9</v>
      </c>
      <c r="H65" s="15">
        <v>6</v>
      </c>
      <c r="I65" s="15">
        <v>12</v>
      </c>
      <c r="J65" s="15"/>
      <c r="K65" s="17">
        <f t="shared" si="8"/>
        <v>1</v>
      </c>
      <c r="L65" s="17">
        <f t="shared" si="1"/>
        <v>2</v>
      </c>
    </row>
    <row r="66" spans="1:12" ht="25.5" x14ac:dyDescent="0.25">
      <c r="A66" s="76"/>
      <c r="B66" s="13" t="s">
        <v>111</v>
      </c>
      <c r="C66" s="14" t="s">
        <v>5</v>
      </c>
      <c r="D66" s="15">
        <v>2</v>
      </c>
      <c r="E66" s="36">
        <v>9</v>
      </c>
      <c r="F66" s="15">
        <v>18</v>
      </c>
      <c r="G66" s="15">
        <v>9</v>
      </c>
      <c r="H66" s="15">
        <v>3</v>
      </c>
      <c r="I66" s="15">
        <v>6</v>
      </c>
      <c r="J66" s="15"/>
      <c r="K66" s="17">
        <f>G66/E66</f>
        <v>1</v>
      </c>
      <c r="L66" s="17">
        <f t="shared" si="1"/>
        <v>1</v>
      </c>
    </row>
    <row r="67" spans="1:12" x14ac:dyDescent="0.25">
      <c r="A67" s="77"/>
      <c r="B67" s="22" t="s">
        <v>29</v>
      </c>
      <c r="C67" s="15" t="s">
        <v>4</v>
      </c>
      <c r="D67" s="15">
        <v>8</v>
      </c>
      <c r="E67" s="36"/>
      <c r="F67" s="15"/>
      <c r="G67" s="15"/>
      <c r="H67" s="15"/>
      <c r="I67" s="15"/>
      <c r="J67" s="15"/>
      <c r="K67" s="17"/>
      <c r="L67" s="17"/>
    </row>
    <row r="68" spans="1:12" ht="17.25" customHeight="1" x14ac:dyDescent="0.25">
      <c r="A68" s="82" t="s">
        <v>81</v>
      </c>
      <c r="B68" s="83"/>
      <c r="C68" s="68">
        <v>1</v>
      </c>
      <c r="D68" s="64">
        <f>SUM(D58:D67)</f>
        <v>31</v>
      </c>
      <c r="E68" s="64">
        <v>9</v>
      </c>
      <c r="F68" s="64">
        <f>SUM(F58:F67)</f>
        <v>180</v>
      </c>
      <c r="G68" s="64">
        <f t="shared" ref="G68:J68" si="9">SUM(G58:G67)</f>
        <v>81</v>
      </c>
      <c r="H68" s="64">
        <f t="shared" si="9"/>
        <v>27</v>
      </c>
      <c r="I68" s="64">
        <f t="shared" si="9"/>
        <v>66</v>
      </c>
      <c r="J68" s="64">
        <f t="shared" si="9"/>
        <v>6</v>
      </c>
      <c r="K68" s="63">
        <f>G68/9</f>
        <v>9</v>
      </c>
      <c r="L68" s="63">
        <f>(H68+I68)/9</f>
        <v>10.333333333333334</v>
      </c>
    </row>
    <row r="69" spans="1:12" ht="15.75" customHeight="1" x14ac:dyDescent="0.25">
      <c r="A69" s="89" t="s">
        <v>82</v>
      </c>
      <c r="B69" s="90"/>
      <c r="C69" s="67">
        <f>C68+C57+C50+C41+C34+C27+C21+C12</f>
        <v>21</v>
      </c>
      <c r="D69" s="66">
        <f>D12+D21+D27+D34+D41+D50+D57+D68</f>
        <v>210</v>
      </c>
      <c r="E69" s="66">
        <f>E12+E21+E27+E34+E41+E50+E57+E68</f>
        <v>72</v>
      </c>
      <c r="F69" s="66">
        <f>F68+F57+F50+F41+F34+F27+F21+F12</f>
        <v>1440</v>
      </c>
      <c r="G69" s="66">
        <f>G68+G57+G50+G41+G34+G27+G21+G12</f>
        <v>576</v>
      </c>
      <c r="H69" s="66">
        <f>H68+H57+H50+H41+H34+H27+H21+H12</f>
        <v>249</v>
      </c>
      <c r="I69" s="66">
        <f>I68+I57+I50+I41+I34+I27+I21+I12</f>
        <v>588</v>
      </c>
      <c r="J69" s="66">
        <f>J68+J57+J50+J41+J34+J27+J21+J12</f>
        <v>27</v>
      </c>
      <c r="K69" s="67"/>
      <c r="L69" s="67"/>
    </row>
    <row r="70" spans="1:12" x14ac:dyDescent="0.25">
      <c r="A70" s="48"/>
      <c r="B70" s="3"/>
      <c r="C70" s="49"/>
      <c r="D70" s="2"/>
      <c r="E70" s="2"/>
      <c r="F70" s="50"/>
      <c r="G70" s="50"/>
      <c r="H70" s="51"/>
      <c r="I70" s="51"/>
      <c r="J70" s="51"/>
      <c r="K70" s="52"/>
      <c r="L70" s="52"/>
    </row>
    <row r="73" spans="1:12" x14ac:dyDescent="0.25">
      <c r="J73" s="53"/>
    </row>
  </sheetData>
  <mergeCells count="19">
    <mergeCell ref="A42:A49"/>
    <mergeCell ref="A69:B69"/>
    <mergeCell ref="A50:B50"/>
    <mergeCell ref="A57:B57"/>
    <mergeCell ref="A58:A67"/>
    <mergeCell ref="A68:B68"/>
    <mergeCell ref="A51:A56"/>
    <mergeCell ref="A41:B41"/>
    <mergeCell ref="A1:L1"/>
    <mergeCell ref="A2:L2"/>
    <mergeCell ref="A12:B12"/>
    <mergeCell ref="A13:A20"/>
    <mergeCell ref="A21:B21"/>
    <mergeCell ref="A22:A26"/>
    <mergeCell ref="A27:B27"/>
    <mergeCell ref="A28:A33"/>
    <mergeCell ref="A34:B34"/>
    <mergeCell ref="A35:A40"/>
    <mergeCell ref="A4:A11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Stacjonarne</vt:lpstr>
      <vt:lpstr>Niestacjonarne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Danuta Sawa</cp:lastModifiedBy>
  <cp:lastPrinted>2024-05-27T12:34:00Z</cp:lastPrinted>
  <dcterms:created xsi:type="dcterms:W3CDTF">2018-09-04T10:17:29Z</dcterms:created>
  <dcterms:modified xsi:type="dcterms:W3CDTF">2024-05-27T12:34:25Z</dcterms:modified>
</cp:coreProperties>
</file>