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SENAT MAJ 2024\doskonalenie gospodarka przestrzenna\"/>
    </mc:Choice>
  </mc:AlternateContent>
  <xr:revisionPtr revIDLastSave="0" documentId="8_{9887A3B2-FBF2-4F6F-A273-603A3F027DD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iatka_główna_stacjonarne" sheetId="3" r:id="rId1"/>
    <sheet name="do_wyboru_stacjonarne" sheetId="4" r:id="rId2"/>
    <sheet name="Siatka_główna_niestacjonarne" sheetId="5" r:id="rId3"/>
    <sheet name="do_wyboru_niestacjonarne" sheetId="6" r:id="rId4"/>
  </sheets>
  <definedNames>
    <definedName name="_xlnm.Print_Area" localSheetId="0">Siatka_główna_stacjonarne!$B$1:$K$49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6" l="1"/>
  <c r="I20" i="6"/>
  <c r="J19" i="6"/>
  <c r="I19" i="6"/>
  <c r="J31" i="6" l="1"/>
  <c r="I31" i="6"/>
  <c r="J30" i="6"/>
  <c r="I30" i="6"/>
  <c r="J29" i="6"/>
  <c r="I29" i="6"/>
  <c r="J27" i="6"/>
  <c r="I27" i="6"/>
  <c r="J26" i="6"/>
  <c r="I26" i="6"/>
  <c r="J24" i="6"/>
  <c r="I24" i="6"/>
  <c r="J23" i="6"/>
  <c r="I23" i="6"/>
  <c r="J22" i="6"/>
  <c r="I22" i="6"/>
  <c r="J17" i="6"/>
  <c r="I17" i="6"/>
  <c r="J16" i="6"/>
  <c r="I16" i="6"/>
  <c r="J14" i="6"/>
  <c r="I14" i="6"/>
  <c r="J13" i="6"/>
  <c r="I13" i="6"/>
  <c r="J12" i="6"/>
  <c r="I12" i="6"/>
  <c r="J10" i="6"/>
  <c r="I10" i="6"/>
  <c r="J9" i="6"/>
  <c r="I9" i="6"/>
  <c r="H38" i="5"/>
  <c r="G38" i="5"/>
  <c r="F38" i="5"/>
  <c r="F39" i="5" s="1"/>
  <c r="E38" i="5"/>
  <c r="D38" i="5"/>
  <c r="B38" i="5"/>
  <c r="J36" i="5"/>
  <c r="I36" i="5"/>
  <c r="J35" i="5"/>
  <c r="I35" i="5"/>
  <c r="J34" i="5"/>
  <c r="I34" i="5"/>
  <c r="J33" i="5"/>
  <c r="I33" i="5"/>
  <c r="J32" i="5"/>
  <c r="J38" i="5" s="1"/>
  <c r="I32" i="5"/>
  <c r="H30" i="5"/>
  <c r="G30" i="5"/>
  <c r="F30" i="5"/>
  <c r="E30" i="5"/>
  <c r="B30" i="5"/>
  <c r="I29" i="5"/>
  <c r="J28" i="5"/>
  <c r="I28" i="5"/>
  <c r="J27" i="5"/>
  <c r="I27" i="5"/>
  <c r="D27" i="5"/>
  <c r="D30" i="5" s="1"/>
  <c r="J26" i="5"/>
  <c r="I26" i="5"/>
  <c r="J25" i="5"/>
  <c r="I25" i="5"/>
  <c r="I30" i="5" s="1"/>
  <c r="J24" i="5"/>
  <c r="I24" i="5"/>
  <c r="H22" i="5"/>
  <c r="G22" i="5"/>
  <c r="F22" i="5"/>
  <c r="E22" i="5"/>
  <c r="D22" i="5"/>
  <c r="B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H13" i="5"/>
  <c r="G13" i="5"/>
  <c r="F13" i="5"/>
  <c r="E13" i="5"/>
  <c r="D13" i="5"/>
  <c r="B13" i="5"/>
  <c r="J12" i="5"/>
  <c r="I12" i="5"/>
  <c r="I11" i="5"/>
  <c r="J10" i="5"/>
  <c r="I10" i="5"/>
  <c r="J9" i="5"/>
  <c r="I9" i="5"/>
  <c r="J8" i="5"/>
  <c r="I8" i="5"/>
  <c r="J7" i="5"/>
  <c r="I7" i="5"/>
  <c r="I13" i="5" s="1"/>
  <c r="J30" i="5" l="1"/>
  <c r="B39" i="5"/>
  <c r="G39" i="5"/>
  <c r="J13" i="5"/>
  <c r="I22" i="5"/>
  <c r="H39" i="5"/>
  <c r="J22" i="5"/>
  <c r="I38" i="5"/>
  <c r="E39" i="5"/>
  <c r="D39" i="5"/>
  <c r="E40" i="5" l="1"/>
  <c r="G40" i="5"/>
  <c r="F40" i="5"/>
  <c r="H40" i="5"/>
  <c r="J13" i="4" l="1"/>
  <c r="J12" i="4"/>
  <c r="J11" i="4"/>
  <c r="I37" i="3"/>
  <c r="H37" i="3"/>
  <c r="G37" i="3"/>
  <c r="F37" i="3"/>
  <c r="C37" i="3"/>
  <c r="I27" i="3"/>
  <c r="H27" i="3"/>
  <c r="G27" i="3"/>
  <c r="F27" i="3"/>
  <c r="E27" i="3"/>
  <c r="C27" i="3"/>
  <c r="I17" i="3"/>
  <c r="H17" i="3"/>
  <c r="G17" i="3"/>
  <c r="F17" i="3"/>
  <c r="E17" i="3"/>
  <c r="C17" i="3"/>
  <c r="J34" i="3"/>
  <c r="J9" i="4" l="1"/>
  <c r="I9" i="4"/>
  <c r="J8" i="4"/>
  <c r="I8" i="4"/>
  <c r="K25" i="3"/>
  <c r="J25" i="3"/>
  <c r="J13" i="3" l="1"/>
  <c r="K13" i="3"/>
  <c r="J14" i="3"/>
  <c r="K14" i="3"/>
  <c r="K29" i="3" l="1"/>
  <c r="J29" i="3"/>
  <c r="J15" i="3"/>
  <c r="K11" i="3" l="1"/>
  <c r="J11" i="3"/>
  <c r="J30" i="4" l="1"/>
  <c r="I30" i="4"/>
  <c r="J29" i="4"/>
  <c r="I29" i="4"/>
  <c r="J20" i="4"/>
  <c r="I20" i="4"/>
  <c r="J19" i="4"/>
  <c r="I19" i="4"/>
  <c r="K35" i="3" l="1"/>
  <c r="J35" i="3"/>
  <c r="E32" i="3" l="1"/>
  <c r="E37" i="3" s="1"/>
  <c r="I23" i="4" l="1"/>
  <c r="I12" i="4" l="1"/>
  <c r="I27" i="4"/>
  <c r="I26" i="4"/>
  <c r="I24" i="4"/>
  <c r="I22" i="4"/>
  <c r="I13" i="4"/>
  <c r="I11" i="4"/>
  <c r="K33" i="3"/>
  <c r="J33" i="3"/>
  <c r="K32" i="3"/>
  <c r="J32" i="3"/>
  <c r="K31" i="3"/>
  <c r="J31" i="3"/>
  <c r="K20" i="3"/>
  <c r="J20" i="3"/>
  <c r="K30" i="3"/>
  <c r="J30" i="3"/>
  <c r="K24" i="3"/>
  <c r="J24" i="3"/>
  <c r="K22" i="3"/>
  <c r="J22" i="3"/>
  <c r="J26" i="3"/>
  <c r="K23" i="3"/>
  <c r="J23" i="3"/>
  <c r="K21" i="3"/>
  <c r="J21" i="3"/>
  <c r="K19" i="3"/>
  <c r="J19" i="3"/>
  <c r="K16" i="3"/>
  <c r="J16" i="3"/>
  <c r="K12" i="3"/>
  <c r="J12" i="3"/>
  <c r="K10" i="3"/>
  <c r="J10" i="3"/>
  <c r="K8" i="3"/>
  <c r="J8" i="3"/>
  <c r="K17" i="3" l="1"/>
  <c r="J37" i="3"/>
  <c r="J27" i="3"/>
  <c r="K37" i="3"/>
  <c r="J17" i="3"/>
  <c r="K27" i="3"/>
  <c r="C38" i="3"/>
  <c r="E38" i="3"/>
  <c r="I39" i="3" s="1"/>
  <c r="G38" i="3"/>
  <c r="F38" i="3"/>
  <c r="H38" i="3"/>
  <c r="F39" i="3" l="1"/>
  <c r="H39" i="3"/>
  <c r="G39" i="3"/>
</calcChain>
</file>

<file path=xl/sharedStrings.xml><?xml version="1.0" encoding="utf-8"?>
<sst xmlns="http://schemas.openxmlformats.org/spreadsheetml/2006/main" count="269" uniqueCount="102">
  <si>
    <t>ECTS</t>
  </si>
  <si>
    <t>Ćw.lab.</t>
  </si>
  <si>
    <t>Ćw.aud.</t>
  </si>
  <si>
    <t>Ćw.ter.</t>
  </si>
  <si>
    <t>Moduł kształcenia/Przedmiot</t>
  </si>
  <si>
    <t>Forma zal.</t>
  </si>
  <si>
    <t>Godziny ogółem</t>
  </si>
  <si>
    <t>Wykłady</t>
  </si>
  <si>
    <t>Wykładów tygodniowo</t>
  </si>
  <si>
    <t>Cwiczenia tygodniowo</t>
  </si>
  <si>
    <t>Wydział Agrobioinżynierii</t>
  </si>
  <si>
    <t>SEMESTR I</t>
  </si>
  <si>
    <t>SEMESTR II</t>
  </si>
  <si>
    <t>SEMESTR III</t>
  </si>
  <si>
    <t>Udział procentowy w całości godzin</t>
  </si>
  <si>
    <t>e</t>
  </si>
  <si>
    <t>Moduł kształcenia/Przedmiot do wyboru</t>
  </si>
  <si>
    <t>z</t>
  </si>
  <si>
    <t>Razem</t>
  </si>
  <si>
    <t>Seminarium dyplomowe 2</t>
  </si>
  <si>
    <t>Seminarium dyplomowe 1</t>
  </si>
  <si>
    <t>Metody badań w gospodarce przestrzennej</t>
  </si>
  <si>
    <t>Ekonomiczne i finansowe aspekty gospodarowania przestrzenią</t>
  </si>
  <si>
    <t>Współczesna gospodarka przestrzenna</t>
  </si>
  <si>
    <t xml:space="preserve">Polityka przestrzenna </t>
  </si>
  <si>
    <t>Teoria gospodarki przestrzennej</t>
  </si>
  <si>
    <t>Teoria i analiza systemów w gospodarce przestrzennej</t>
  </si>
  <si>
    <t>Ekonomia społeczna</t>
  </si>
  <si>
    <t>Wartość i rynki nieruchomości</t>
  </si>
  <si>
    <t>Społeczne wytwarzanie przestrzeni</t>
  </si>
  <si>
    <t>Etyka środowiskowa</t>
  </si>
  <si>
    <t>Marketing terytorialny</t>
  </si>
  <si>
    <t>Język obcy -1</t>
  </si>
  <si>
    <t>Planowanie zintegrowane</t>
  </si>
  <si>
    <t>Ogółem w semestrach 1-3</t>
  </si>
  <si>
    <t>Kształtowanie przestrzeni miejskiej</t>
  </si>
  <si>
    <t>SEMESTR III - Blok F</t>
  </si>
  <si>
    <t>Kierunek Gospodarka Przestrzenna, studia stacjonarne drugiego stopnia</t>
  </si>
  <si>
    <t>Współczesne trendy w urbanistyce</t>
  </si>
  <si>
    <t xml:space="preserve">Etyka środowiskowa </t>
  </si>
  <si>
    <t>Analizy przestrzenne w Q-GIS</t>
  </si>
  <si>
    <t xml:space="preserve">Kształtowanie przestrzeni wiejskiej </t>
  </si>
  <si>
    <t>Inwentyka</t>
  </si>
  <si>
    <t>Ekofilozofia</t>
  </si>
  <si>
    <t xml:space="preserve">Społeczne wytwarzanie przestrzeni </t>
  </si>
  <si>
    <t>Doktryny polityczno-prawne</t>
  </si>
  <si>
    <t>Zaawansowane metody pomiaru w geodezji i kartografii</t>
  </si>
  <si>
    <t xml:space="preserve">Audyt krajobrazowy </t>
  </si>
  <si>
    <t>SEMESTR II - Blok C</t>
  </si>
  <si>
    <t>SEMESTR II_ Blok D</t>
  </si>
  <si>
    <t>SEMESTR III - Blok G</t>
  </si>
  <si>
    <t>SEMESTR I - Blok A</t>
  </si>
  <si>
    <t xml:space="preserve">Instrumenty analiz przestrzennych </t>
  </si>
  <si>
    <t>Analiza i zarządzanie danymi przestrzennymi</t>
  </si>
  <si>
    <t>Przedmiot do wyboru 1 z bloku B</t>
  </si>
  <si>
    <t>Przedmiot do wyboru 1 z bloku C</t>
  </si>
  <si>
    <t>Eko-miasto</t>
  </si>
  <si>
    <t>Zaawansowane analizy geoprzestrzenne</t>
  </si>
  <si>
    <t>Przedmiot do wyboru 1 z bloku A</t>
  </si>
  <si>
    <t>Przedmiot do wyboru 1 z bloku D</t>
  </si>
  <si>
    <t>Przedmiot do wyboru 1 z bloku E</t>
  </si>
  <si>
    <t>Przedmiot do wyboru 1z bloku G</t>
  </si>
  <si>
    <t>Management and development of forests and open areas</t>
  </si>
  <si>
    <t>Miasto inteligentne (smart city)</t>
  </si>
  <si>
    <t>Management and development of highland areas</t>
  </si>
  <si>
    <t>Cyfryzacja aktów planownia przestrzennego</t>
  </si>
  <si>
    <t>Kształtowanie terenów dla potrzeb zarządzania kryzysowego</t>
  </si>
  <si>
    <t>Lokalizacja podmiotów gospodarczych</t>
  </si>
  <si>
    <t>SEMESTR II - Blok E</t>
  </si>
  <si>
    <t>SEMESTR I - Blok B</t>
  </si>
  <si>
    <t>Przedmioty z bloku nauk humanistycznych i społecznych (15  ECTS):</t>
  </si>
  <si>
    <t>Przedmiot do wyboru 1 z bloku F</t>
  </si>
  <si>
    <t>Kierunek Gospodarka Przestrzenna, studia niestacjonarne drugiego stopnia</t>
  </si>
  <si>
    <t>SEMESTR I - 7 zjazdów</t>
  </si>
  <si>
    <t>Cyfryzacja aktów planowania przestrzennego</t>
  </si>
  <si>
    <t>Język obcy 1</t>
  </si>
  <si>
    <t>SEMESTR II 7 zjazdów</t>
  </si>
  <si>
    <t>SEMESTR III - 7 zjazdów</t>
  </si>
  <si>
    <t>SEMESTR IV - 7 zjazdów</t>
  </si>
  <si>
    <t xml:space="preserve">Zaawansowane metody pomiaru w geodezji i kartografii </t>
  </si>
  <si>
    <t>Przedmiot do wyboru 1 z bloku G</t>
  </si>
  <si>
    <t>Ogółem w semestrach 1-4</t>
  </si>
  <si>
    <t>SEMESTR II - Blok B</t>
  </si>
  <si>
    <t xml:space="preserve"> Ekonomia społeczna </t>
  </si>
  <si>
    <t>SEMESTR II - Blok F</t>
  </si>
  <si>
    <t xml:space="preserve"> Ekofilozofia</t>
  </si>
  <si>
    <t>SEMESTR III - Blok D</t>
  </si>
  <si>
    <r>
      <t>SEMESTR III - Blok</t>
    </r>
    <r>
      <rPr>
        <b/>
        <sz val="10"/>
        <rFont val="Times"/>
        <family val="1"/>
      </rPr>
      <t xml:space="preserve"> C</t>
    </r>
  </si>
  <si>
    <t xml:space="preserve">Analizy przestrzenne w Q-GIS </t>
  </si>
  <si>
    <t xml:space="preserve">Marketing terytorialny </t>
  </si>
  <si>
    <r>
      <t xml:space="preserve">SEMESTR IV - Blok </t>
    </r>
    <r>
      <rPr>
        <b/>
        <sz val="10"/>
        <rFont val="Times"/>
        <family val="1"/>
      </rPr>
      <t>G</t>
    </r>
  </si>
  <si>
    <t>Kształtowanie przestrzeni wiejskiej</t>
  </si>
  <si>
    <t>SEMESTR IV - Blok E</t>
  </si>
  <si>
    <t>Ekofilozofia,</t>
  </si>
  <si>
    <t>Przedmioty z bloku nauk humanistycznych i społecznych (15 ECTS):</t>
  </si>
  <si>
    <t>Przedmioty do wyboru</t>
  </si>
  <si>
    <t>Praca magisterska i egzamin dyplomowy</t>
  </si>
  <si>
    <t>Praca magisterska  i egzamin dyplomowy</t>
  </si>
  <si>
    <t>Plan studiów zatwierdzony Uchwałą nr 45/2023-2024 Senatu UP w Lublinie z dnia 24.05.2024 r.
Obowiązuje od naboru 2024-2025       zał. 4b</t>
  </si>
  <si>
    <t>Plan studiów zatwierdzony Uchwałą nr 45/2023-2024 Senatu UP w Lublinie z dnia 24.05.2024 r.
Obowiązuje od naboru 2024-2025</t>
  </si>
  <si>
    <t>Plan studiów zatwierdzony Uchwałą nr 45/2023-2024 Senatu UP w Lublinie z dnia 24.05.2024 r.  
Obowiązuje od naboru 2024-2025</t>
  </si>
  <si>
    <t>Plan studiów zatwierdzony Uchwałą nr 45/2023-2024 Senatu UP w Lublinie z dnia 24.05.2024 r..  
Obowiązuje od naboru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</si>
</sst>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"/>
      <family val="1"/>
      <charset val="238"/>
    </font>
    <font>
      <sz val="9"/>
      <color theme="1"/>
      <name val="Times New Roman"/>
      <family val="1"/>
      <charset val="238"/>
    </font>
    <font>
      <sz val="10"/>
      <name val="Times"/>
      <family val="1"/>
      <charset val="238"/>
    </font>
    <font>
      <sz val="10"/>
      <name val="Times"/>
      <family val="1"/>
    </font>
    <font>
      <b/>
      <sz val="10"/>
      <name val="Times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name val="Times"/>
      <family val="1"/>
    </font>
    <font>
      <sz val="11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6" fillId="0" borderId="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5" fillId="0" borderId="0" xfId="0" applyFont="1" applyFill="1"/>
    <xf numFmtId="0" fontId="9" fillId="0" borderId="2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10" fillId="0" borderId="8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center" textRotation="90" wrapText="1"/>
    </xf>
    <xf numFmtId="0" fontId="22" fillId="0" borderId="2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wrapText="1"/>
    </xf>
    <xf numFmtId="1" fontId="20" fillId="0" borderId="1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0" fontId="21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4" fillId="0" borderId="0" xfId="0" applyFont="1" applyFill="1"/>
    <xf numFmtId="0" fontId="25" fillId="0" borderId="8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0" xfId="0" applyFill="1" applyAlignme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0" borderId="7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/>
    <xf numFmtId="0" fontId="2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/>
    <xf numFmtId="0" fontId="5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justify" vertical="center" wrapText="1"/>
    </xf>
    <xf numFmtId="0" fontId="5" fillId="0" borderId="2" xfId="0" applyFont="1" applyFill="1" applyBorder="1"/>
    <xf numFmtId="0" fontId="17" fillId="0" borderId="2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/>
    <xf numFmtId="0" fontId="3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2" xfId="0" applyFont="1" applyFill="1" applyBorder="1"/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11" fillId="0" borderId="8" xfId="0" applyFont="1" applyFill="1" applyBorder="1" applyAlignment="1">
      <alignment horizontal="justify" vertical="center" wrapText="1"/>
    </xf>
    <xf numFmtId="0" fontId="11" fillId="0" borderId="2" xfId="0" applyFont="1" applyFill="1" applyBorder="1"/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 textRotation="90" wrapText="1"/>
    </xf>
    <xf numFmtId="0" fontId="20" fillId="0" borderId="26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/>
    <xf numFmtId="0" fontId="23" fillId="0" borderId="21" xfId="0" applyFont="1" applyFill="1" applyBorder="1" applyAlignment="1">
      <alignment horizontal="justify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23" xfId="0" applyFont="1" applyFill="1" applyBorder="1" applyAlignment="1">
      <alignment horizontal="justify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21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</cellStyles>
  <dxfs count="0"/>
  <tableStyles count="0" defaultTableStyle="TableStyleMedium2" defaultPivotStyle="PivotStyleLight16"/>
  <colors>
    <mruColors>
      <color rgb="FFFF00FF"/>
      <color rgb="FFFFFF00"/>
      <color rgb="FFCCCCFF"/>
      <color rgb="FF00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zoomScaleNormal="100" zoomScaleSheetLayoutView="118" workbookViewId="0">
      <pane ySplit="6" topLeftCell="A29" activePane="bottomLeft" state="frozen"/>
      <selection pane="bottomLeft" activeCell="B3" sqref="B3:K3"/>
    </sheetView>
  </sheetViews>
  <sheetFormatPr defaultColWidth="8.85546875" defaultRowHeight="15" x14ac:dyDescent="0.25"/>
  <cols>
    <col min="2" max="2" width="42.42578125" customWidth="1"/>
    <col min="3" max="3" width="5.42578125" customWidth="1"/>
    <col min="4" max="4" width="3.85546875" customWidth="1"/>
    <col min="5" max="5" width="5" customWidth="1"/>
    <col min="6" max="6" width="4.85546875" customWidth="1"/>
    <col min="7" max="9" width="4" customWidth="1"/>
    <col min="10" max="10" width="4.7109375" customWidth="1"/>
    <col min="11" max="11" width="5.28515625" customWidth="1"/>
  </cols>
  <sheetData>
    <row r="1" spans="1:11" x14ac:dyDescent="0.25">
      <c r="A1" s="7"/>
      <c r="B1" s="86" t="s">
        <v>10</v>
      </c>
      <c r="C1" s="87"/>
      <c r="D1" s="87"/>
      <c r="E1" s="87"/>
      <c r="F1" s="87"/>
      <c r="G1" s="87"/>
      <c r="H1" s="87"/>
      <c r="I1" s="88"/>
      <c r="J1" s="88"/>
      <c r="K1" s="88"/>
    </row>
    <row r="2" spans="1:11" ht="30" customHeight="1" x14ac:dyDescent="0.25">
      <c r="A2" s="7"/>
      <c r="B2" s="97" t="s">
        <v>37</v>
      </c>
      <c r="C2" s="98"/>
      <c r="D2" s="98"/>
      <c r="E2" s="98"/>
      <c r="F2" s="98"/>
      <c r="G2" s="98"/>
      <c r="H2" s="98"/>
      <c r="I2" s="88"/>
      <c r="J2" s="88"/>
      <c r="K2" s="88"/>
    </row>
    <row r="3" spans="1:11" ht="31.5" customHeight="1" thickBot="1" x14ac:dyDescent="0.3">
      <c r="A3" s="7"/>
      <c r="B3" s="89" t="s">
        <v>98</v>
      </c>
      <c r="C3" s="90"/>
      <c r="D3" s="90"/>
      <c r="E3" s="90"/>
      <c r="F3" s="90"/>
      <c r="G3" s="90"/>
      <c r="H3" s="90"/>
      <c r="I3" s="91"/>
      <c r="J3" s="91"/>
      <c r="K3" s="91"/>
    </row>
    <row r="4" spans="1:11" ht="15" customHeight="1" x14ac:dyDescent="0.25">
      <c r="A4" s="7"/>
      <c r="B4" s="99" t="s">
        <v>4</v>
      </c>
      <c r="C4" s="92" t="s">
        <v>0</v>
      </c>
      <c r="D4" s="92" t="s">
        <v>5</v>
      </c>
      <c r="E4" s="92" t="s">
        <v>6</v>
      </c>
      <c r="F4" s="92" t="s">
        <v>7</v>
      </c>
      <c r="G4" s="92" t="s">
        <v>2</v>
      </c>
      <c r="H4" s="92" t="s">
        <v>1</v>
      </c>
      <c r="I4" s="92" t="s">
        <v>3</v>
      </c>
      <c r="J4" s="92" t="s">
        <v>8</v>
      </c>
      <c r="K4" s="94" t="s">
        <v>9</v>
      </c>
    </row>
    <row r="5" spans="1:11" ht="22.5" customHeight="1" x14ac:dyDescent="0.25">
      <c r="A5" s="7"/>
      <c r="B5" s="100"/>
      <c r="C5" s="93"/>
      <c r="D5" s="96"/>
      <c r="E5" s="93"/>
      <c r="F5" s="93"/>
      <c r="G5" s="93"/>
      <c r="H5" s="93"/>
      <c r="I5" s="93"/>
      <c r="J5" s="93"/>
      <c r="K5" s="95"/>
    </row>
    <row r="6" spans="1:11" ht="23.25" customHeight="1" x14ac:dyDescent="0.25">
      <c r="A6" s="7"/>
      <c r="B6" s="100"/>
      <c r="C6" s="93"/>
      <c r="D6" s="96"/>
      <c r="E6" s="93"/>
      <c r="F6" s="93"/>
      <c r="G6" s="93"/>
      <c r="H6" s="93"/>
      <c r="I6" s="93"/>
      <c r="J6" s="93"/>
      <c r="K6" s="95"/>
    </row>
    <row r="7" spans="1:11" ht="14.25" customHeight="1" x14ac:dyDescent="0.25">
      <c r="A7" s="7"/>
      <c r="B7" s="101" t="s">
        <v>11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1:11" ht="14.25" customHeight="1" x14ac:dyDescent="0.25">
      <c r="A8" s="7"/>
      <c r="B8" s="20" t="s">
        <v>25</v>
      </c>
      <c r="C8" s="21">
        <v>5</v>
      </c>
      <c r="D8" s="21" t="s">
        <v>15</v>
      </c>
      <c r="E8" s="21">
        <v>45</v>
      </c>
      <c r="F8" s="21">
        <v>15</v>
      </c>
      <c r="G8" s="21">
        <v>30</v>
      </c>
      <c r="H8" s="22"/>
      <c r="I8" s="44"/>
      <c r="J8" s="23">
        <f>F8/15</f>
        <v>1</v>
      </c>
      <c r="K8" s="24">
        <f>(G8+H8)/15</f>
        <v>2</v>
      </c>
    </row>
    <row r="9" spans="1:11" ht="14.25" customHeight="1" x14ac:dyDescent="0.25">
      <c r="A9" s="7"/>
      <c r="B9" s="40" t="s">
        <v>67</v>
      </c>
      <c r="C9" s="21">
        <v>2</v>
      </c>
      <c r="D9" s="21"/>
      <c r="E9" s="21">
        <v>30</v>
      </c>
      <c r="F9" s="21">
        <v>15</v>
      </c>
      <c r="G9" s="21">
        <v>5</v>
      </c>
      <c r="H9" s="22">
        <v>10</v>
      </c>
      <c r="I9" s="44"/>
      <c r="J9" s="23"/>
      <c r="K9" s="24"/>
    </row>
    <row r="10" spans="1:11" ht="14.25" customHeight="1" x14ac:dyDescent="0.25">
      <c r="A10" s="7"/>
      <c r="B10" s="40" t="s">
        <v>23</v>
      </c>
      <c r="C10" s="21">
        <v>2</v>
      </c>
      <c r="D10" s="21" t="s">
        <v>17</v>
      </c>
      <c r="E10" s="21">
        <v>25</v>
      </c>
      <c r="F10" s="21">
        <v>5</v>
      </c>
      <c r="G10" s="21">
        <v>10</v>
      </c>
      <c r="H10" s="22">
        <v>5</v>
      </c>
      <c r="I10" s="44">
        <v>5</v>
      </c>
      <c r="J10" s="23">
        <f t="shared" ref="J10:J15" si="0">F10/15</f>
        <v>0.33333333333333331</v>
      </c>
      <c r="K10" s="24">
        <f t="shared" ref="K10:K14" si="1">(G10+H10)/15</f>
        <v>1</v>
      </c>
    </row>
    <row r="11" spans="1:11" ht="17.25" customHeight="1" x14ac:dyDescent="0.25">
      <c r="A11" s="7"/>
      <c r="B11" s="2" t="s">
        <v>45</v>
      </c>
      <c r="C11" s="26">
        <v>3</v>
      </c>
      <c r="D11" s="21" t="s">
        <v>17</v>
      </c>
      <c r="E11" s="21">
        <v>30</v>
      </c>
      <c r="F11" s="21">
        <v>30</v>
      </c>
      <c r="G11" s="21"/>
      <c r="H11" s="21"/>
      <c r="I11" s="21"/>
      <c r="J11" s="23">
        <f>F11/15</f>
        <v>2</v>
      </c>
      <c r="K11" s="24">
        <f>(G11+H11)/15</f>
        <v>0</v>
      </c>
    </row>
    <row r="12" spans="1:11" ht="20.25" customHeight="1" x14ac:dyDescent="0.25">
      <c r="A12" s="7"/>
      <c r="B12" s="40" t="s">
        <v>58</v>
      </c>
      <c r="C12" s="21">
        <v>7</v>
      </c>
      <c r="D12" s="21" t="s">
        <v>17</v>
      </c>
      <c r="E12" s="21">
        <v>70</v>
      </c>
      <c r="F12" s="21">
        <v>15</v>
      </c>
      <c r="G12" s="21">
        <v>15</v>
      </c>
      <c r="H12" s="22">
        <v>40</v>
      </c>
      <c r="I12" s="44"/>
      <c r="J12" s="23">
        <f t="shared" si="0"/>
        <v>1</v>
      </c>
      <c r="K12" s="24">
        <f t="shared" si="1"/>
        <v>3.6666666666666665</v>
      </c>
    </row>
    <row r="13" spans="1:11" ht="20.25" customHeight="1" x14ac:dyDescent="0.25">
      <c r="A13" s="7"/>
      <c r="B13" s="40" t="s">
        <v>54</v>
      </c>
      <c r="C13" s="30">
        <v>3</v>
      </c>
      <c r="D13" s="30" t="s">
        <v>17</v>
      </c>
      <c r="E13" s="30">
        <v>30</v>
      </c>
      <c r="F13" s="30">
        <v>15</v>
      </c>
      <c r="G13" s="30">
        <v>15</v>
      </c>
      <c r="H13" s="14"/>
      <c r="I13" s="31"/>
      <c r="J13" s="23">
        <f>F13/15</f>
        <v>1</v>
      </c>
      <c r="K13" s="24">
        <f>(G13+H13)/15</f>
        <v>1</v>
      </c>
    </row>
    <row r="14" spans="1:11" ht="20.25" customHeight="1" x14ac:dyDescent="0.25">
      <c r="A14" s="7"/>
      <c r="B14" s="40" t="s">
        <v>24</v>
      </c>
      <c r="C14" s="26">
        <v>3</v>
      </c>
      <c r="D14" s="21" t="s">
        <v>15</v>
      </c>
      <c r="E14" s="21">
        <v>30</v>
      </c>
      <c r="F14" s="21">
        <v>15</v>
      </c>
      <c r="G14" s="21">
        <v>15</v>
      </c>
      <c r="H14" s="21"/>
      <c r="I14" s="21"/>
      <c r="J14" s="23">
        <f t="shared" si="0"/>
        <v>1</v>
      </c>
      <c r="K14" s="24">
        <f t="shared" si="1"/>
        <v>1</v>
      </c>
    </row>
    <row r="15" spans="1:11" ht="20.25" customHeight="1" x14ac:dyDescent="0.25">
      <c r="A15" s="7"/>
      <c r="B15" s="40" t="s">
        <v>65</v>
      </c>
      <c r="C15" s="21">
        <v>4</v>
      </c>
      <c r="D15" s="21" t="s">
        <v>17</v>
      </c>
      <c r="E15" s="21">
        <v>45</v>
      </c>
      <c r="F15" s="21">
        <v>15</v>
      </c>
      <c r="G15" s="21"/>
      <c r="H15" s="22">
        <v>30</v>
      </c>
      <c r="I15" s="44"/>
      <c r="J15" s="23">
        <f t="shared" si="0"/>
        <v>1</v>
      </c>
      <c r="K15" s="24"/>
    </row>
    <row r="16" spans="1:11" ht="15.75" customHeight="1" x14ac:dyDescent="0.25">
      <c r="A16" s="7"/>
      <c r="B16" s="2" t="s">
        <v>32</v>
      </c>
      <c r="C16" s="26">
        <v>1</v>
      </c>
      <c r="D16" s="21" t="s">
        <v>17</v>
      </c>
      <c r="E16" s="21">
        <v>15</v>
      </c>
      <c r="F16" s="21"/>
      <c r="G16" s="21"/>
      <c r="H16" s="21">
        <v>15</v>
      </c>
      <c r="I16" s="27"/>
      <c r="J16" s="23">
        <f>F16/15</f>
        <v>0</v>
      </c>
      <c r="K16" s="24">
        <f>(G16+H16)/15</f>
        <v>1</v>
      </c>
    </row>
    <row r="17" spans="1:11" x14ac:dyDescent="0.25">
      <c r="A17" s="7"/>
      <c r="B17" s="41" t="s">
        <v>18</v>
      </c>
      <c r="C17" s="27">
        <f>SUM(C8:C16)</f>
        <v>30</v>
      </c>
      <c r="D17" s="27"/>
      <c r="E17" s="27">
        <f t="shared" ref="E17:K17" si="2">SUM(E8:E16)</f>
        <v>320</v>
      </c>
      <c r="F17" s="27">
        <f t="shared" si="2"/>
        <v>125</v>
      </c>
      <c r="G17" s="27">
        <f t="shared" si="2"/>
        <v>90</v>
      </c>
      <c r="H17" s="27">
        <f t="shared" si="2"/>
        <v>100</v>
      </c>
      <c r="I17" s="27">
        <f t="shared" si="2"/>
        <v>5</v>
      </c>
      <c r="J17" s="27">
        <f t="shared" si="2"/>
        <v>7.333333333333333</v>
      </c>
      <c r="K17" s="27">
        <f t="shared" si="2"/>
        <v>9.6666666666666661</v>
      </c>
    </row>
    <row r="18" spans="1:11" x14ac:dyDescent="0.25">
      <c r="A18" s="7"/>
      <c r="B18" s="41" t="s">
        <v>12</v>
      </c>
      <c r="C18" s="26"/>
      <c r="D18" s="21"/>
      <c r="E18" s="21"/>
      <c r="F18" s="21"/>
      <c r="G18" s="21"/>
      <c r="H18" s="21"/>
      <c r="I18" s="21"/>
      <c r="J18" s="23"/>
      <c r="K18" s="24"/>
    </row>
    <row r="19" spans="1:11" s="7" customFormat="1" ht="29.25" customHeight="1" x14ac:dyDescent="0.25">
      <c r="B19" s="2" t="s">
        <v>33</v>
      </c>
      <c r="C19" s="26">
        <v>4</v>
      </c>
      <c r="D19" s="21" t="s">
        <v>15</v>
      </c>
      <c r="E19" s="21">
        <v>45</v>
      </c>
      <c r="F19" s="21">
        <v>15</v>
      </c>
      <c r="G19" s="21">
        <v>5</v>
      </c>
      <c r="H19" s="21">
        <v>20</v>
      </c>
      <c r="I19" s="21">
        <v>5</v>
      </c>
      <c r="J19" s="23">
        <f t="shared" ref="J19:J22" si="3">F19/15</f>
        <v>1</v>
      </c>
      <c r="K19" s="24">
        <f t="shared" ref="K19:K22" si="4">(G19+H19)/15</f>
        <v>1.6666666666666667</v>
      </c>
    </row>
    <row r="20" spans="1:11" x14ac:dyDescent="0.25">
      <c r="A20" s="7"/>
      <c r="B20" s="2" t="s">
        <v>57</v>
      </c>
      <c r="C20" s="26">
        <v>4</v>
      </c>
      <c r="D20" s="21" t="s">
        <v>17</v>
      </c>
      <c r="E20" s="21">
        <v>45</v>
      </c>
      <c r="F20" s="21">
        <v>15</v>
      </c>
      <c r="G20" s="21">
        <v>10</v>
      </c>
      <c r="H20" s="21">
        <v>20</v>
      </c>
      <c r="I20" s="21"/>
      <c r="J20" s="23">
        <f>F20/15</f>
        <v>1</v>
      </c>
      <c r="K20" s="24">
        <f>(G20+H20)/15</f>
        <v>2</v>
      </c>
    </row>
    <row r="21" spans="1:11" ht="26.25" customHeight="1" x14ac:dyDescent="0.25">
      <c r="A21" s="7"/>
      <c r="B21" s="2" t="s">
        <v>22</v>
      </c>
      <c r="C21" s="26">
        <v>4</v>
      </c>
      <c r="D21" s="21" t="s">
        <v>15</v>
      </c>
      <c r="E21" s="21">
        <v>45</v>
      </c>
      <c r="F21" s="21">
        <v>15</v>
      </c>
      <c r="G21" s="21">
        <v>10</v>
      </c>
      <c r="H21" s="21">
        <v>20</v>
      </c>
      <c r="I21" s="21"/>
      <c r="J21" s="23">
        <f t="shared" si="3"/>
        <v>1</v>
      </c>
      <c r="K21" s="24">
        <f t="shared" si="4"/>
        <v>2</v>
      </c>
    </row>
    <row r="22" spans="1:11" s="7" customFormat="1" x14ac:dyDescent="0.25">
      <c r="B22" s="2" t="s">
        <v>55</v>
      </c>
      <c r="C22" s="21">
        <v>3</v>
      </c>
      <c r="D22" s="21" t="s">
        <v>17</v>
      </c>
      <c r="E22" s="21">
        <v>30</v>
      </c>
      <c r="F22" s="21">
        <v>5</v>
      </c>
      <c r="G22" s="21">
        <v>25</v>
      </c>
      <c r="H22" s="32"/>
      <c r="I22" s="32"/>
      <c r="J22" s="23">
        <f t="shared" si="3"/>
        <v>0.33333333333333331</v>
      </c>
      <c r="K22" s="24">
        <f t="shared" si="4"/>
        <v>1.6666666666666667</v>
      </c>
    </row>
    <row r="23" spans="1:11" s="7" customFormat="1" x14ac:dyDescent="0.25">
      <c r="B23" s="2" t="s">
        <v>59</v>
      </c>
      <c r="C23" s="26">
        <v>4</v>
      </c>
      <c r="D23" s="21" t="s">
        <v>17</v>
      </c>
      <c r="E23" s="21">
        <v>45</v>
      </c>
      <c r="F23" s="21">
        <v>15</v>
      </c>
      <c r="G23" s="21">
        <v>5</v>
      </c>
      <c r="H23" s="21">
        <v>15</v>
      </c>
      <c r="I23" s="21">
        <v>10</v>
      </c>
      <c r="J23" s="23">
        <f>F23/15</f>
        <v>1</v>
      </c>
      <c r="K23" s="24">
        <f>(G23+H23)/15</f>
        <v>1.3333333333333333</v>
      </c>
    </row>
    <row r="24" spans="1:11" s="7" customFormat="1" x14ac:dyDescent="0.25">
      <c r="B24" s="25" t="s">
        <v>60</v>
      </c>
      <c r="C24" s="26">
        <v>4</v>
      </c>
      <c r="D24" s="21" t="s">
        <v>17</v>
      </c>
      <c r="E24" s="21">
        <v>45</v>
      </c>
      <c r="F24" s="21">
        <v>15</v>
      </c>
      <c r="G24" s="21">
        <v>30</v>
      </c>
      <c r="H24" s="21"/>
      <c r="I24" s="21"/>
      <c r="J24" s="23">
        <f>F24/15</f>
        <v>1</v>
      </c>
      <c r="K24" s="24">
        <f>(G24+H24)/15</f>
        <v>2</v>
      </c>
    </row>
    <row r="25" spans="1:11" s="7" customFormat="1" x14ac:dyDescent="0.25">
      <c r="B25" s="43" t="s">
        <v>21</v>
      </c>
      <c r="C25" s="21">
        <v>5</v>
      </c>
      <c r="D25" s="21" t="s">
        <v>15</v>
      </c>
      <c r="E25" s="21">
        <v>60</v>
      </c>
      <c r="F25" s="21">
        <v>30</v>
      </c>
      <c r="G25" s="21">
        <v>10</v>
      </c>
      <c r="H25" s="22">
        <v>20</v>
      </c>
      <c r="I25" s="44"/>
      <c r="J25" s="23">
        <f t="shared" ref="J25" si="5">F25/15</f>
        <v>2</v>
      </c>
      <c r="K25" s="24">
        <f t="shared" ref="K25" si="6">(G25+H25)/15</f>
        <v>2</v>
      </c>
    </row>
    <row r="26" spans="1:11" s="7" customFormat="1" x14ac:dyDescent="0.25">
      <c r="B26" s="33" t="s">
        <v>20</v>
      </c>
      <c r="C26" s="26">
        <v>2</v>
      </c>
      <c r="D26" s="21" t="s">
        <v>17</v>
      </c>
      <c r="E26" s="21">
        <v>32</v>
      </c>
      <c r="F26" s="21"/>
      <c r="G26" s="21"/>
      <c r="H26" s="21">
        <v>32</v>
      </c>
      <c r="I26" s="21"/>
      <c r="J26" s="23">
        <f>F26/15</f>
        <v>0</v>
      </c>
      <c r="K26" s="24">
        <v>2</v>
      </c>
    </row>
    <row r="27" spans="1:11" x14ac:dyDescent="0.25">
      <c r="A27" s="7"/>
      <c r="B27" s="28" t="s">
        <v>18</v>
      </c>
      <c r="C27" s="34">
        <f>SUM(C19:C26)</f>
        <v>30</v>
      </c>
      <c r="D27" s="34"/>
      <c r="E27" s="34">
        <f t="shared" ref="E27:K27" si="7">SUM(E19:E26)</f>
        <v>347</v>
      </c>
      <c r="F27" s="34">
        <f t="shared" si="7"/>
        <v>110</v>
      </c>
      <c r="G27" s="34">
        <f t="shared" si="7"/>
        <v>95</v>
      </c>
      <c r="H27" s="34">
        <f t="shared" si="7"/>
        <v>127</v>
      </c>
      <c r="I27" s="34">
        <f t="shared" si="7"/>
        <v>15</v>
      </c>
      <c r="J27" s="34">
        <f t="shared" si="7"/>
        <v>7.3333333333333339</v>
      </c>
      <c r="K27" s="34">
        <f t="shared" si="7"/>
        <v>14.666666666666668</v>
      </c>
    </row>
    <row r="28" spans="1:11" s="7" customFormat="1" x14ac:dyDescent="0.25">
      <c r="B28" s="28" t="s">
        <v>13</v>
      </c>
      <c r="C28" s="26"/>
      <c r="D28" s="21"/>
      <c r="E28" s="21"/>
      <c r="F28" s="21"/>
      <c r="G28" s="21"/>
      <c r="H28" s="21"/>
      <c r="I28" s="21"/>
      <c r="J28" s="23"/>
      <c r="K28" s="24"/>
    </row>
    <row r="29" spans="1:11" s="7" customFormat="1" ht="26.25" thickBot="1" x14ac:dyDescent="0.3">
      <c r="B29" s="42" t="s">
        <v>66</v>
      </c>
      <c r="C29" s="26">
        <v>2</v>
      </c>
      <c r="D29" s="21" t="s">
        <v>17</v>
      </c>
      <c r="E29" s="21">
        <v>35</v>
      </c>
      <c r="F29" s="21">
        <v>15</v>
      </c>
      <c r="G29" s="21"/>
      <c r="H29" s="21">
        <v>15</v>
      </c>
      <c r="I29" s="21">
        <v>5</v>
      </c>
      <c r="J29" s="23">
        <f>F29/15</f>
        <v>1</v>
      </c>
      <c r="K29" s="24">
        <f>(G29+H29)/15</f>
        <v>1</v>
      </c>
    </row>
    <row r="30" spans="1:11" x14ac:dyDescent="0.25">
      <c r="A30" s="7"/>
      <c r="B30" s="25" t="s">
        <v>38</v>
      </c>
      <c r="C30" s="26">
        <v>1</v>
      </c>
      <c r="D30" s="21" t="s">
        <v>17</v>
      </c>
      <c r="E30" s="21">
        <v>15</v>
      </c>
      <c r="F30" s="21">
        <v>15</v>
      </c>
      <c r="G30" s="21"/>
      <c r="H30" s="21"/>
      <c r="I30" s="21"/>
      <c r="J30" s="23">
        <f>F30/15</f>
        <v>1</v>
      </c>
      <c r="K30" s="24">
        <f>(G30+H30)/15</f>
        <v>0</v>
      </c>
    </row>
    <row r="31" spans="1:11" ht="25.5" x14ac:dyDescent="0.25">
      <c r="A31" s="7"/>
      <c r="B31" s="25" t="s">
        <v>26</v>
      </c>
      <c r="C31" s="26">
        <v>2</v>
      </c>
      <c r="D31" s="21" t="s">
        <v>15</v>
      </c>
      <c r="E31" s="21">
        <v>30</v>
      </c>
      <c r="F31" s="21">
        <v>15</v>
      </c>
      <c r="G31" s="21">
        <v>15</v>
      </c>
      <c r="H31" s="21"/>
      <c r="I31" s="21"/>
      <c r="J31" s="23">
        <f t="shared" ref="J31:J33" si="8">F31/15</f>
        <v>1</v>
      </c>
      <c r="K31" s="24">
        <f t="shared" ref="K31:K33" si="9">(G31+H31)/15</f>
        <v>1</v>
      </c>
    </row>
    <row r="32" spans="1:11" ht="27.75" customHeight="1" x14ac:dyDescent="0.25">
      <c r="A32" s="7"/>
      <c r="B32" s="25" t="s">
        <v>46</v>
      </c>
      <c r="C32" s="26">
        <v>2</v>
      </c>
      <c r="D32" s="21" t="s">
        <v>17</v>
      </c>
      <c r="E32" s="21">
        <f>SUM(F32:I32)</f>
        <v>48</v>
      </c>
      <c r="F32" s="21">
        <v>15</v>
      </c>
      <c r="G32" s="21">
        <v>10</v>
      </c>
      <c r="H32" s="21">
        <v>20</v>
      </c>
      <c r="I32" s="21">
        <v>3</v>
      </c>
      <c r="J32" s="23">
        <f t="shared" si="8"/>
        <v>1</v>
      </c>
      <c r="K32" s="24">
        <f t="shared" si="9"/>
        <v>2</v>
      </c>
    </row>
    <row r="33" spans="1:11" ht="27.75" customHeight="1" x14ac:dyDescent="0.25">
      <c r="A33" s="7"/>
      <c r="B33" s="25" t="s">
        <v>19</v>
      </c>
      <c r="C33" s="26">
        <v>2</v>
      </c>
      <c r="D33" s="21" t="s">
        <v>17</v>
      </c>
      <c r="E33" s="21">
        <v>30</v>
      </c>
      <c r="F33" s="21"/>
      <c r="G33" s="21"/>
      <c r="H33" s="21">
        <v>30</v>
      </c>
      <c r="I33" s="21"/>
      <c r="J33" s="23">
        <f t="shared" si="8"/>
        <v>0</v>
      </c>
      <c r="K33" s="24">
        <f t="shared" si="9"/>
        <v>2</v>
      </c>
    </row>
    <row r="34" spans="1:11" s="7" customFormat="1" ht="18.75" customHeight="1" x14ac:dyDescent="0.25">
      <c r="B34" s="25" t="s">
        <v>71</v>
      </c>
      <c r="C34" s="26">
        <v>2</v>
      </c>
      <c r="D34" s="1" t="s">
        <v>17</v>
      </c>
      <c r="E34" s="1">
        <v>30</v>
      </c>
      <c r="F34" s="1">
        <v>15</v>
      </c>
      <c r="G34" s="1">
        <v>15</v>
      </c>
      <c r="H34" s="1"/>
      <c r="I34" s="1"/>
      <c r="J34" s="4">
        <f>F34/15</f>
        <v>1</v>
      </c>
      <c r="K34" s="5">
        <v>2</v>
      </c>
    </row>
    <row r="35" spans="1:11" s="7" customFormat="1" ht="18.75" customHeight="1" x14ac:dyDescent="0.25">
      <c r="B35" s="25" t="s">
        <v>61</v>
      </c>
      <c r="C35" s="26">
        <v>4</v>
      </c>
      <c r="D35" s="21" t="s">
        <v>17</v>
      </c>
      <c r="E35" s="21">
        <v>45</v>
      </c>
      <c r="F35" s="21">
        <v>15</v>
      </c>
      <c r="G35" s="21">
        <v>10</v>
      </c>
      <c r="H35" s="21">
        <v>20</v>
      </c>
      <c r="I35" s="21"/>
      <c r="J35" s="23">
        <f t="shared" ref="J35" si="10">F35/15</f>
        <v>1</v>
      </c>
      <c r="K35" s="24">
        <f t="shared" ref="K35" si="11">(G35+H35)/15</f>
        <v>2</v>
      </c>
    </row>
    <row r="36" spans="1:11" s="7" customFormat="1" ht="20.25" customHeight="1" x14ac:dyDescent="0.25">
      <c r="B36" s="33" t="s">
        <v>96</v>
      </c>
      <c r="C36" s="35">
        <v>15</v>
      </c>
      <c r="D36" s="36"/>
      <c r="E36" s="36"/>
      <c r="F36" s="36"/>
      <c r="G36" s="21"/>
      <c r="H36" s="21"/>
      <c r="I36" s="21"/>
      <c r="J36" s="23"/>
      <c r="K36" s="24"/>
    </row>
    <row r="37" spans="1:11" x14ac:dyDescent="0.25">
      <c r="A37" s="7"/>
      <c r="B37" s="28" t="s">
        <v>18</v>
      </c>
      <c r="C37" s="27">
        <f>SUM(C29:C36)</f>
        <v>30</v>
      </c>
      <c r="D37" s="27"/>
      <c r="E37" s="27">
        <f t="shared" ref="E37:K37" si="12">SUM(E29:E36)</f>
        <v>233</v>
      </c>
      <c r="F37" s="27">
        <f t="shared" si="12"/>
        <v>90</v>
      </c>
      <c r="G37" s="27">
        <f t="shared" si="12"/>
        <v>50</v>
      </c>
      <c r="H37" s="27">
        <f t="shared" si="12"/>
        <v>85</v>
      </c>
      <c r="I37" s="27">
        <f t="shared" si="12"/>
        <v>8</v>
      </c>
      <c r="J37" s="27">
        <f t="shared" si="12"/>
        <v>6</v>
      </c>
      <c r="K37" s="27">
        <f t="shared" si="12"/>
        <v>10</v>
      </c>
    </row>
    <row r="38" spans="1:11" x14ac:dyDescent="0.25">
      <c r="A38" s="7"/>
      <c r="B38" s="28" t="s">
        <v>34</v>
      </c>
      <c r="C38" s="27">
        <f>SUM(C37,C27,C17)</f>
        <v>90</v>
      </c>
      <c r="D38" s="27"/>
      <c r="E38" s="27">
        <f>SUM(E37,E27,E17)</f>
        <v>900</v>
      </c>
      <c r="F38" s="27">
        <f>SUM(F37,F27,F17)</f>
        <v>325</v>
      </c>
      <c r="G38" s="27">
        <f>SUM(G37,G27,G17)</f>
        <v>235</v>
      </c>
      <c r="H38" s="27">
        <f>SUM(H37,H27,H17)</f>
        <v>312</v>
      </c>
      <c r="I38" s="27">
        <v>13</v>
      </c>
      <c r="J38" s="27"/>
      <c r="K38" s="29"/>
    </row>
    <row r="39" spans="1:11" ht="15.75" thickBot="1" x14ac:dyDescent="0.3">
      <c r="A39" s="7"/>
      <c r="B39" s="37" t="s">
        <v>14</v>
      </c>
      <c r="C39" s="38"/>
      <c r="D39" s="38"/>
      <c r="E39" s="38"/>
      <c r="F39" s="38">
        <f>F38*100/E38</f>
        <v>36.111111111111114</v>
      </c>
      <c r="G39" s="38">
        <f>G38*100/E38</f>
        <v>26.111111111111111</v>
      </c>
      <c r="H39" s="38">
        <f>H38*100/E38</f>
        <v>34.666666666666664</v>
      </c>
      <c r="I39" s="38">
        <f>I38*100/E38</f>
        <v>1.4444444444444444</v>
      </c>
      <c r="J39" s="38"/>
      <c r="K39" s="39"/>
    </row>
    <row r="40" spans="1:11" x14ac:dyDescent="0.25">
      <c r="B40" s="10"/>
      <c r="C40" s="9"/>
      <c r="D40" s="9"/>
      <c r="E40" s="9"/>
      <c r="F40" s="9"/>
      <c r="G40" s="9"/>
      <c r="H40" s="9"/>
      <c r="I40" s="9"/>
      <c r="J40" s="9"/>
      <c r="K40" s="10"/>
    </row>
  </sheetData>
  <mergeCells count="14">
    <mergeCell ref="B7:K7"/>
    <mergeCell ref="H4:H6"/>
    <mergeCell ref="J4:J6"/>
    <mergeCell ref="G4:G6"/>
    <mergeCell ref="I4:I6"/>
    <mergeCell ref="F4:F6"/>
    <mergeCell ref="B1:K1"/>
    <mergeCell ref="B3:K3"/>
    <mergeCell ref="C4:C6"/>
    <mergeCell ref="E4:E6"/>
    <mergeCell ref="K4:K6"/>
    <mergeCell ref="D4:D6"/>
    <mergeCell ref="B2:K2"/>
    <mergeCell ref="B4:B6"/>
  </mergeCells>
  <phoneticPr fontId="1" type="noConversion"/>
  <pageMargins left="0.98425196850393704" right="0.59055118110236227" top="0.35433070866141736" bottom="0.15748031496062992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Normal="100" workbookViewId="0">
      <selection activeCell="A3" sqref="A3:J3"/>
    </sheetView>
  </sheetViews>
  <sheetFormatPr defaultColWidth="8.85546875" defaultRowHeight="15" x14ac:dyDescent="0.25"/>
  <cols>
    <col min="1" max="1" width="33.42578125" style="7" customWidth="1"/>
    <col min="2" max="3" width="5.42578125" style="7" customWidth="1"/>
    <col min="4" max="4" width="4.7109375" style="7" customWidth="1"/>
    <col min="5" max="5" width="5.42578125" style="7" customWidth="1"/>
    <col min="6" max="6" width="4.85546875" style="7" customWidth="1"/>
    <col min="7" max="7" width="5" style="7" customWidth="1"/>
    <col min="8" max="10" width="6.28515625" style="7" customWidth="1"/>
    <col min="11" max="11" width="8.85546875" style="7"/>
    <col min="12" max="12" width="36.28515625" style="7" customWidth="1"/>
    <col min="13" max="16384" width="8.85546875" style="7"/>
  </cols>
  <sheetData>
    <row r="1" spans="1:11" x14ac:dyDescent="0.25">
      <c r="A1" s="86" t="s">
        <v>10</v>
      </c>
      <c r="B1" s="87"/>
      <c r="C1" s="87"/>
      <c r="D1" s="87"/>
      <c r="E1" s="87"/>
      <c r="F1" s="87"/>
      <c r="G1" s="87"/>
      <c r="H1" s="88"/>
      <c r="I1" s="88"/>
      <c r="J1" s="88"/>
      <c r="K1" s="45"/>
    </row>
    <row r="2" spans="1:11" ht="21.75" customHeight="1" x14ac:dyDescent="0.25">
      <c r="A2" s="97" t="s">
        <v>37</v>
      </c>
      <c r="B2" s="98"/>
      <c r="C2" s="98"/>
      <c r="D2" s="98"/>
      <c r="E2" s="98"/>
      <c r="F2" s="98"/>
      <c r="G2" s="98"/>
      <c r="H2" s="88"/>
      <c r="I2" s="88"/>
      <c r="J2" s="88"/>
      <c r="K2" s="46"/>
    </row>
    <row r="3" spans="1:11" ht="30" customHeight="1" thickBot="1" x14ac:dyDescent="0.3">
      <c r="A3" s="89" t="s">
        <v>99</v>
      </c>
      <c r="B3" s="90"/>
      <c r="C3" s="90"/>
      <c r="D3" s="90"/>
      <c r="E3" s="90"/>
      <c r="F3" s="90"/>
      <c r="G3" s="90"/>
      <c r="H3" s="91"/>
      <c r="I3" s="91"/>
      <c r="J3" s="91"/>
      <c r="K3" s="47"/>
    </row>
    <row r="4" spans="1:11" x14ac:dyDescent="0.25">
      <c r="A4" s="126" t="s">
        <v>16</v>
      </c>
      <c r="B4" s="128" t="s">
        <v>0</v>
      </c>
      <c r="C4" s="128" t="s">
        <v>5</v>
      </c>
      <c r="D4" s="128" t="s">
        <v>6</v>
      </c>
      <c r="E4" s="128" t="s">
        <v>7</v>
      </c>
      <c r="F4" s="128" t="s">
        <v>2</v>
      </c>
      <c r="G4" s="128" t="s">
        <v>1</v>
      </c>
      <c r="H4" s="128" t="s">
        <v>3</v>
      </c>
      <c r="I4" s="128" t="s">
        <v>8</v>
      </c>
      <c r="J4" s="113" t="s">
        <v>9</v>
      </c>
    </row>
    <row r="5" spans="1:11" ht="44.25" customHeight="1" x14ac:dyDescent="0.25">
      <c r="A5" s="127"/>
      <c r="B5" s="129"/>
      <c r="C5" s="130"/>
      <c r="D5" s="129"/>
      <c r="E5" s="129"/>
      <c r="F5" s="129"/>
      <c r="G5" s="129"/>
      <c r="H5" s="129"/>
      <c r="I5" s="129"/>
      <c r="J5" s="114"/>
    </row>
    <row r="6" spans="1:11" x14ac:dyDescent="0.25">
      <c r="A6" s="127"/>
      <c r="B6" s="129"/>
      <c r="C6" s="130"/>
      <c r="D6" s="129"/>
      <c r="E6" s="129"/>
      <c r="F6" s="129"/>
      <c r="G6" s="129"/>
      <c r="H6" s="129"/>
      <c r="I6" s="129"/>
      <c r="J6" s="114"/>
    </row>
    <row r="7" spans="1:11" x14ac:dyDescent="0.25">
      <c r="A7" s="115" t="s">
        <v>51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1" x14ac:dyDescent="0.25">
      <c r="A8" s="48" t="s">
        <v>52</v>
      </c>
      <c r="B8" s="120">
        <v>7</v>
      </c>
      <c r="C8" s="21" t="s">
        <v>17</v>
      </c>
      <c r="D8" s="21">
        <v>70</v>
      </c>
      <c r="E8" s="21">
        <v>15</v>
      </c>
      <c r="F8" s="21">
        <v>15</v>
      </c>
      <c r="G8" s="22">
        <v>40</v>
      </c>
      <c r="H8" s="44"/>
      <c r="I8" s="23">
        <f t="shared" ref="I8:I9" si="0">E8/15</f>
        <v>1</v>
      </c>
      <c r="J8" s="24">
        <f t="shared" ref="J8:J13" si="1">(F8+G8)/15</f>
        <v>3.6666666666666665</v>
      </c>
      <c r="K8" s="8"/>
    </row>
    <row r="9" spans="1:11" x14ac:dyDescent="0.25">
      <c r="A9" s="48" t="s">
        <v>53</v>
      </c>
      <c r="B9" s="121"/>
      <c r="C9" s="21" t="s">
        <v>17</v>
      </c>
      <c r="D9" s="21">
        <v>70</v>
      </c>
      <c r="E9" s="21">
        <v>15</v>
      </c>
      <c r="F9" s="21">
        <v>15</v>
      </c>
      <c r="G9" s="22">
        <v>40</v>
      </c>
      <c r="H9" s="44"/>
      <c r="I9" s="23">
        <f t="shared" si="0"/>
        <v>1</v>
      </c>
      <c r="J9" s="24">
        <f t="shared" si="1"/>
        <v>3.6666666666666665</v>
      </c>
      <c r="K9" s="8"/>
    </row>
    <row r="10" spans="1:11" x14ac:dyDescent="0.25">
      <c r="A10" s="115" t="s">
        <v>69</v>
      </c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1" x14ac:dyDescent="0.25">
      <c r="A11" s="49" t="s">
        <v>27</v>
      </c>
      <c r="B11" s="106">
        <v>3</v>
      </c>
      <c r="C11" s="1" t="s">
        <v>17</v>
      </c>
      <c r="D11" s="1">
        <v>30</v>
      </c>
      <c r="E11" s="1">
        <v>15</v>
      </c>
      <c r="F11" s="1">
        <v>15</v>
      </c>
      <c r="G11" s="1"/>
      <c r="H11" s="1"/>
      <c r="I11" s="4">
        <f>E11/15</f>
        <v>1</v>
      </c>
      <c r="J11" s="24">
        <f t="shared" si="1"/>
        <v>1</v>
      </c>
    </row>
    <row r="12" spans="1:11" x14ac:dyDescent="0.25">
      <c r="A12" s="49" t="s">
        <v>28</v>
      </c>
      <c r="B12" s="107"/>
      <c r="C12" s="1" t="s">
        <v>17</v>
      </c>
      <c r="D12" s="1">
        <v>30</v>
      </c>
      <c r="E12" s="1">
        <v>15</v>
      </c>
      <c r="F12" s="1">
        <v>15</v>
      </c>
      <c r="G12" s="1"/>
      <c r="H12" s="1"/>
      <c r="I12" s="4">
        <f>E12/15</f>
        <v>1</v>
      </c>
      <c r="J12" s="24">
        <f t="shared" si="1"/>
        <v>1</v>
      </c>
    </row>
    <row r="13" spans="1:11" x14ac:dyDescent="0.25">
      <c r="A13" s="2" t="s">
        <v>44</v>
      </c>
      <c r="B13" s="108"/>
      <c r="C13" s="1" t="s">
        <v>17</v>
      </c>
      <c r="D13" s="1">
        <v>30</v>
      </c>
      <c r="E13" s="1">
        <v>15</v>
      </c>
      <c r="F13" s="1">
        <v>15</v>
      </c>
      <c r="G13" s="1"/>
      <c r="H13" s="1"/>
      <c r="I13" s="4">
        <f>E13/15</f>
        <v>1</v>
      </c>
      <c r="J13" s="24">
        <f t="shared" si="1"/>
        <v>1</v>
      </c>
    </row>
    <row r="14" spans="1:11" x14ac:dyDescent="0.25">
      <c r="A14" s="110" t="s">
        <v>48</v>
      </c>
      <c r="B14" s="118"/>
      <c r="C14" s="118"/>
      <c r="D14" s="118"/>
      <c r="E14" s="118"/>
      <c r="F14" s="118"/>
      <c r="G14" s="118"/>
      <c r="H14" s="118"/>
      <c r="I14" s="118"/>
      <c r="J14" s="119"/>
    </row>
    <row r="15" spans="1:11" ht="17.25" customHeight="1" x14ac:dyDescent="0.25">
      <c r="A15" s="2" t="s">
        <v>40</v>
      </c>
      <c r="B15" s="106">
        <v>3</v>
      </c>
      <c r="C15" s="1" t="s">
        <v>17</v>
      </c>
      <c r="D15" s="1">
        <v>30</v>
      </c>
      <c r="E15" s="1">
        <v>5</v>
      </c>
      <c r="F15" s="1">
        <v>25</v>
      </c>
      <c r="G15" s="1"/>
      <c r="H15" s="1"/>
      <c r="I15" s="4">
        <v>1</v>
      </c>
      <c r="J15" s="5">
        <v>1.65</v>
      </c>
    </row>
    <row r="16" spans="1:11" ht="17.25" customHeight="1" x14ac:dyDescent="0.25">
      <c r="A16" s="2" t="s">
        <v>31</v>
      </c>
      <c r="B16" s="107"/>
      <c r="C16" s="1" t="s">
        <v>17</v>
      </c>
      <c r="D16" s="1">
        <v>30</v>
      </c>
      <c r="E16" s="1">
        <v>5</v>
      </c>
      <c r="F16" s="1">
        <v>25</v>
      </c>
      <c r="G16" s="1"/>
      <c r="H16" s="1"/>
      <c r="I16" s="4">
        <v>1</v>
      </c>
      <c r="J16" s="5">
        <v>1.65</v>
      </c>
    </row>
    <row r="17" spans="1:10" x14ac:dyDescent="0.25">
      <c r="A17" s="19" t="s">
        <v>42</v>
      </c>
      <c r="B17" s="108"/>
      <c r="C17" s="1" t="s">
        <v>17</v>
      </c>
      <c r="D17" s="1">
        <v>30</v>
      </c>
      <c r="E17" s="1">
        <v>5</v>
      </c>
      <c r="F17" s="1">
        <v>25</v>
      </c>
      <c r="G17" s="1"/>
      <c r="H17" s="1"/>
      <c r="I17" s="4">
        <v>1</v>
      </c>
      <c r="J17" s="5">
        <v>1.65</v>
      </c>
    </row>
    <row r="18" spans="1:10" x14ac:dyDescent="0.25">
      <c r="A18" s="50" t="s">
        <v>49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x14ac:dyDescent="0.25">
      <c r="A19" s="53" t="s">
        <v>35</v>
      </c>
      <c r="B19" s="104">
        <v>4</v>
      </c>
      <c r="C19" s="1" t="s">
        <v>17</v>
      </c>
      <c r="D19" s="21">
        <v>45</v>
      </c>
      <c r="E19" s="21">
        <v>15</v>
      </c>
      <c r="F19" s="21">
        <v>5</v>
      </c>
      <c r="G19" s="21">
        <v>15</v>
      </c>
      <c r="H19" s="21">
        <v>10</v>
      </c>
      <c r="I19" s="4">
        <f>E19/15</f>
        <v>1</v>
      </c>
      <c r="J19" s="5">
        <f>(F19+G19)/15</f>
        <v>1.3333333333333333</v>
      </c>
    </row>
    <row r="20" spans="1:10" ht="26.25" x14ac:dyDescent="0.25">
      <c r="A20" s="19" t="s">
        <v>62</v>
      </c>
      <c r="B20" s="109"/>
      <c r="C20" s="1" t="s">
        <v>17</v>
      </c>
      <c r="D20" s="21">
        <v>45</v>
      </c>
      <c r="E20" s="21">
        <v>15</v>
      </c>
      <c r="F20" s="21">
        <v>5</v>
      </c>
      <c r="G20" s="21">
        <v>15</v>
      </c>
      <c r="H20" s="21">
        <v>10</v>
      </c>
      <c r="I20" s="4">
        <f>E20/15</f>
        <v>1</v>
      </c>
      <c r="J20" s="5">
        <f>(F20+G20)/15</f>
        <v>1.3333333333333333</v>
      </c>
    </row>
    <row r="21" spans="1:10" x14ac:dyDescent="0.25">
      <c r="A21" s="110" t="s">
        <v>68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x14ac:dyDescent="0.25">
      <c r="A22" s="2" t="s">
        <v>63</v>
      </c>
      <c r="B22" s="106">
        <v>4</v>
      </c>
      <c r="C22" s="1" t="s">
        <v>17</v>
      </c>
      <c r="D22" s="1">
        <v>45</v>
      </c>
      <c r="E22" s="1">
        <v>15</v>
      </c>
      <c r="F22" s="1">
        <v>30</v>
      </c>
      <c r="G22" s="1"/>
      <c r="H22" s="1"/>
      <c r="I22" s="4">
        <f>E22/15</f>
        <v>1</v>
      </c>
      <c r="J22" s="5">
        <v>2</v>
      </c>
    </row>
    <row r="23" spans="1:10" x14ac:dyDescent="0.25">
      <c r="A23" s="2" t="s">
        <v>47</v>
      </c>
      <c r="B23" s="107"/>
      <c r="C23" s="1" t="s">
        <v>17</v>
      </c>
      <c r="D23" s="1">
        <v>45</v>
      </c>
      <c r="E23" s="1">
        <v>15</v>
      </c>
      <c r="F23" s="1">
        <v>30</v>
      </c>
      <c r="G23" s="1"/>
      <c r="H23" s="1"/>
      <c r="I23" s="4">
        <f>E23/15</f>
        <v>1</v>
      </c>
      <c r="J23" s="5">
        <v>2</v>
      </c>
    </row>
    <row r="24" spans="1:10" x14ac:dyDescent="0.25">
      <c r="A24" s="2" t="s">
        <v>56</v>
      </c>
      <c r="B24" s="108"/>
      <c r="C24" s="1" t="s">
        <v>17</v>
      </c>
      <c r="D24" s="1">
        <v>45</v>
      </c>
      <c r="E24" s="1">
        <v>15</v>
      </c>
      <c r="F24" s="1">
        <v>30</v>
      </c>
      <c r="G24" s="1"/>
      <c r="H24" s="1"/>
      <c r="I24" s="4">
        <f>E24/15</f>
        <v>1</v>
      </c>
      <c r="J24" s="5">
        <v>2</v>
      </c>
    </row>
    <row r="25" spans="1:10" x14ac:dyDescent="0.25">
      <c r="A25" s="110" t="s">
        <v>36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x14ac:dyDescent="0.25">
      <c r="A26" s="49" t="s">
        <v>39</v>
      </c>
      <c r="B26" s="106">
        <v>2</v>
      </c>
      <c r="C26" s="1" t="s">
        <v>17</v>
      </c>
      <c r="D26" s="1">
        <v>30</v>
      </c>
      <c r="E26" s="1">
        <v>15</v>
      </c>
      <c r="F26" s="1">
        <v>15</v>
      </c>
      <c r="G26" s="1"/>
      <c r="H26" s="1"/>
      <c r="I26" s="4">
        <f>E26/15</f>
        <v>1</v>
      </c>
      <c r="J26" s="5">
        <v>0</v>
      </c>
    </row>
    <row r="27" spans="1:10" x14ac:dyDescent="0.25">
      <c r="A27" s="49" t="s">
        <v>43</v>
      </c>
      <c r="B27" s="108"/>
      <c r="C27" s="1" t="s">
        <v>17</v>
      </c>
      <c r="D27" s="1">
        <v>30</v>
      </c>
      <c r="E27" s="1">
        <v>15</v>
      </c>
      <c r="F27" s="1">
        <v>15</v>
      </c>
      <c r="G27" s="1"/>
      <c r="H27" s="1"/>
      <c r="I27" s="4">
        <f>E27/15</f>
        <v>1</v>
      </c>
      <c r="J27" s="5">
        <v>0</v>
      </c>
    </row>
    <row r="28" spans="1:10" x14ac:dyDescent="0.25">
      <c r="A28" s="110" t="s">
        <v>50</v>
      </c>
      <c r="B28" s="111"/>
      <c r="C28" s="111"/>
      <c r="D28" s="111"/>
      <c r="E28" s="111"/>
      <c r="F28" s="111"/>
      <c r="G28" s="111"/>
      <c r="H28" s="111"/>
      <c r="I28" s="111"/>
      <c r="J28" s="112"/>
    </row>
    <row r="29" spans="1:10" ht="20.25" customHeight="1" x14ac:dyDescent="0.25">
      <c r="A29" s="19" t="s">
        <v>41</v>
      </c>
      <c r="B29" s="104">
        <v>4</v>
      </c>
      <c r="C29" s="1" t="s">
        <v>17</v>
      </c>
      <c r="D29" s="1">
        <v>45</v>
      </c>
      <c r="E29" s="1">
        <v>15</v>
      </c>
      <c r="F29" s="1">
        <v>10</v>
      </c>
      <c r="G29" s="1">
        <v>20</v>
      </c>
      <c r="H29" s="1"/>
      <c r="I29" s="4">
        <f t="shared" ref="I29:I30" si="2">E29/15</f>
        <v>1</v>
      </c>
      <c r="J29" s="5">
        <f t="shared" ref="J29:J30" si="3">(F29+G29)/15</f>
        <v>2</v>
      </c>
    </row>
    <row r="30" spans="1:10" ht="24.75" customHeight="1" thickBot="1" x14ac:dyDescent="0.3">
      <c r="A30" s="42" t="s">
        <v>64</v>
      </c>
      <c r="B30" s="105"/>
      <c r="C30" s="6" t="s">
        <v>17</v>
      </c>
      <c r="D30" s="6">
        <v>45</v>
      </c>
      <c r="E30" s="6">
        <v>15</v>
      </c>
      <c r="F30" s="6">
        <v>10</v>
      </c>
      <c r="G30" s="6">
        <v>20</v>
      </c>
      <c r="H30" s="6"/>
      <c r="I30" s="17">
        <f t="shared" si="2"/>
        <v>1</v>
      </c>
      <c r="J30" s="18">
        <f t="shared" si="3"/>
        <v>2</v>
      </c>
    </row>
    <row r="33" spans="1:10" x14ac:dyDescent="0.25">
      <c r="A33" s="88" t="s">
        <v>70</v>
      </c>
      <c r="B33" s="88"/>
      <c r="C33" s="88"/>
      <c r="D33" s="88"/>
      <c r="E33" s="88"/>
      <c r="F33" s="88"/>
      <c r="G33" s="88"/>
      <c r="H33" s="88"/>
      <c r="I33" s="88"/>
    </row>
    <row r="34" spans="1:10" ht="15.75" thickBot="1" x14ac:dyDescent="0.3"/>
    <row r="35" spans="1:10" x14ac:dyDescent="0.25">
      <c r="A35" s="54" t="s">
        <v>27</v>
      </c>
      <c r="B35" s="122">
        <v>3</v>
      </c>
      <c r="C35" s="11"/>
      <c r="D35" s="12"/>
      <c r="E35" s="12"/>
      <c r="F35" s="12"/>
      <c r="G35" s="12"/>
      <c r="H35" s="12"/>
      <c r="I35" s="55"/>
      <c r="J35" s="13"/>
    </row>
    <row r="36" spans="1:10" x14ac:dyDescent="0.25">
      <c r="A36" s="56" t="s">
        <v>28</v>
      </c>
      <c r="B36" s="123"/>
      <c r="C36" s="11"/>
      <c r="D36" s="12"/>
      <c r="E36" s="12"/>
      <c r="F36" s="12"/>
      <c r="G36" s="12"/>
      <c r="H36" s="12"/>
      <c r="I36" s="55"/>
      <c r="J36" s="13"/>
    </row>
    <row r="37" spans="1:10" x14ac:dyDescent="0.25">
      <c r="A37" s="16" t="s">
        <v>29</v>
      </c>
      <c r="B37" s="124"/>
      <c r="C37" s="11"/>
      <c r="D37" s="12"/>
      <c r="E37" s="12"/>
      <c r="F37" s="12"/>
      <c r="G37" s="12"/>
      <c r="H37" s="12"/>
      <c r="I37" s="55"/>
      <c r="J37" s="13"/>
    </row>
    <row r="38" spans="1:10" x14ac:dyDescent="0.25">
      <c r="A38" s="56" t="s">
        <v>30</v>
      </c>
      <c r="B38" s="125">
        <v>2</v>
      </c>
      <c r="C38" s="11"/>
      <c r="D38" s="12"/>
      <c r="E38" s="12"/>
      <c r="F38" s="12"/>
      <c r="G38" s="12"/>
      <c r="H38" s="12"/>
      <c r="I38" s="55"/>
      <c r="J38" s="12"/>
    </row>
    <row r="39" spans="1:10" x14ac:dyDescent="0.25">
      <c r="A39" s="56" t="s">
        <v>43</v>
      </c>
      <c r="B39" s="124"/>
      <c r="C39" s="11"/>
      <c r="D39" s="12"/>
      <c r="E39" s="12"/>
      <c r="F39" s="12"/>
      <c r="G39" s="12"/>
      <c r="H39" s="12"/>
      <c r="I39" s="55"/>
      <c r="J39" s="12"/>
    </row>
    <row r="40" spans="1:10" x14ac:dyDescent="0.25">
      <c r="A40" s="3" t="s">
        <v>45</v>
      </c>
      <c r="B40" s="15">
        <v>3</v>
      </c>
    </row>
    <row r="41" spans="1:10" x14ac:dyDescent="0.25">
      <c r="A41" s="3" t="s">
        <v>24</v>
      </c>
      <c r="B41" s="15">
        <v>3</v>
      </c>
    </row>
    <row r="42" spans="1:10" ht="25.5" x14ac:dyDescent="0.25">
      <c r="A42" s="3" t="s">
        <v>22</v>
      </c>
      <c r="B42" s="15">
        <v>4</v>
      </c>
    </row>
  </sheetData>
  <mergeCells count="29">
    <mergeCell ref="A33:I33"/>
    <mergeCell ref="B35:B37"/>
    <mergeCell ref="B38:B39"/>
    <mergeCell ref="A28:J28"/>
    <mergeCell ref="A1:J1"/>
    <mergeCell ref="A2:J2"/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:J7"/>
    <mergeCell ref="A10:J10"/>
    <mergeCell ref="A14:J14"/>
    <mergeCell ref="A21:J21"/>
    <mergeCell ref="B11:B13"/>
    <mergeCell ref="B8:B9"/>
    <mergeCell ref="B29:B30"/>
    <mergeCell ref="B22:B24"/>
    <mergeCell ref="B26:B27"/>
    <mergeCell ref="B19:B20"/>
    <mergeCell ref="B15:B17"/>
    <mergeCell ref="A25:J25"/>
  </mergeCells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workbookViewId="0">
      <selection activeCell="A3" sqref="A3:J3"/>
    </sheetView>
  </sheetViews>
  <sheetFormatPr defaultRowHeight="15" x14ac:dyDescent="0.25"/>
  <cols>
    <col min="1" max="1" width="25" style="7" customWidth="1"/>
    <col min="2" max="10" width="6.42578125" style="7" customWidth="1"/>
    <col min="11" max="16384" width="9.140625" style="7"/>
  </cols>
  <sheetData>
    <row r="1" spans="1:10" x14ac:dyDescent="0.25">
      <c r="A1" s="131" t="s">
        <v>10</v>
      </c>
      <c r="B1" s="132"/>
      <c r="C1" s="132"/>
      <c r="D1" s="132"/>
      <c r="E1" s="132"/>
      <c r="F1" s="132"/>
      <c r="G1" s="132"/>
      <c r="H1" s="133"/>
      <c r="I1" s="133"/>
      <c r="J1" s="133"/>
    </row>
    <row r="2" spans="1:10" x14ac:dyDescent="0.25">
      <c r="A2" s="134" t="s">
        <v>72</v>
      </c>
      <c r="B2" s="135"/>
      <c r="C2" s="135"/>
      <c r="D2" s="135"/>
      <c r="E2" s="135"/>
      <c r="F2" s="135"/>
      <c r="G2" s="135"/>
      <c r="H2" s="133"/>
      <c r="I2" s="133"/>
      <c r="J2" s="133"/>
    </row>
    <row r="3" spans="1:10" ht="32.25" customHeight="1" x14ac:dyDescent="0.25">
      <c r="A3" s="136" t="s">
        <v>100</v>
      </c>
      <c r="B3" s="137"/>
      <c r="C3" s="137"/>
      <c r="D3" s="137"/>
      <c r="E3" s="137"/>
      <c r="F3" s="137"/>
      <c r="G3" s="137"/>
      <c r="H3" s="138"/>
      <c r="I3" s="138"/>
      <c r="J3" s="138"/>
    </row>
    <row r="4" spans="1:10" ht="9" customHeight="1" thickBot="1" x14ac:dyDescent="0.3">
      <c r="A4" s="136"/>
      <c r="B4" s="138"/>
      <c r="C4" s="138"/>
      <c r="D4" s="138"/>
      <c r="E4" s="138"/>
      <c r="F4" s="138"/>
      <c r="G4" s="138"/>
      <c r="H4" s="138"/>
      <c r="I4" s="138"/>
      <c r="J4" s="138"/>
    </row>
    <row r="5" spans="1:10" ht="75.75" x14ac:dyDescent="0.25">
      <c r="A5" s="57" t="s">
        <v>4</v>
      </c>
      <c r="B5" s="58" t="s">
        <v>0</v>
      </c>
      <c r="C5" s="58" t="s">
        <v>5</v>
      </c>
      <c r="D5" s="58" t="s">
        <v>6</v>
      </c>
      <c r="E5" s="58" t="s">
        <v>7</v>
      </c>
      <c r="F5" s="58" t="s">
        <v>2</v>
      </c>
      <c r="G5" s="58" t="s">
        <v>1</v>
      </c>
      <c r="H5" s="58" t="s">
        <v>3</v>
      </c>
      <c r="I5" s="58" t="s">
        <v>8</v>
      </c>
      <c r="J5" s="59" t="s">
        <v>9</v>
      </c>
    </row>
    <row r="6" spans="1:10" ht="21" customHeight="1" x14ac:dyDescent="0.25">
      <c r="A6" s="60" t="s">
        <v>73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30" x14ac:dyDescent="0.25">
      <c r="A7" s="63" t="s">
        <v>25</v>
      </c>
      <c r="B7" s="61">
        <v>5</v>
      </c>
      <c r="C7" s="61" t="s">
        <v>15</v>
      </c>
      <c r="D7" s="61">
        <v>28</v>
      </c>
      <c r="E7" s="61">
        <v>14</v>
      </c>
      <c r="F7" s="61">
        <v>14</v>
      </c>
      <c r="G7" s="61"/>
      <c r="H7" s="61"/>
      <c r="I7" s="64">
        <f t="shared" ref="I7:I12" si="0">SUM(E7)/7</f>
        <v>2</v>
      </c>
      <c r="J7" s="65">
        <f>SUM(F7+G7)/7</f>
        <v>2</v>
      </c>
    </row>
    <row r="8" spans="1:10" ht="30" x14ac:dyDescent="0.25">
      <c r="A8" s="63" t="s">
        <v>23</v>
      </c>
      <c r="B8" s="61">
        <v>2</v>
      </c>
      <c r="C8" s="61" t="s">
        <v>17</v>
      </c>
      <c r="D8" s="61">
        <v>17</v>
      </c>
      <c r="E8" s="61">
        <v>4</v>
      </c>
      <c r="F8" s="61">
        <v>4</v>
      </c>
      <c r="G8" s="61">
        <v>9</v>
      </c>
      <c r="H8" s="61"/>
      <c r="I8" s="64">
        <f t="shared" si="0"/>
        <v>0.5714285714285714</v>
      </c>
      <c r="J8" s="65">
        <f>SUM(F8+G8)/7</f>
        <v>1.8571428571428572</v>
      </c>
    </row>
    <row r="9" spans="1:10" ht="30" customHeight="1" x14ac:dyDescent="0.25">
      <c r="A9" s="63" t="s">
        <v>74</v>
      </c>
      <c r="B9" s="61">
        <v>4</v>
      </c>
      <c r="C9" s="61" t="s">
        <v>17</v>
      </c>
      <c r="D9" s="61">
        <v>23</v>
      </c>
      <c r="E9" s="61">
        <v>3</v>
      </c>
      <c r="F9" s="61"/>
      <c r="G9" s="61">
        <v>20</v>
      </c>
      <c r="H9" s="61"/>
      <c r="I9" s="64">
        <f t="shared" si="0"/>
        <v>0.42857142857142855</v>
      </c>
      <c r="J9" s="65">
        <f>SUM(F9+G9)/7</f>
        <v>2.8571428571428572</v>
      </c>
    </row>
    <row r="10" spans="1:10" ht="30" x14ac:dyDescent="0.25">
      <c r="A10" s="63" t="s">
        <v>58</v>
      </c>
      <c r="B10" s="61">
        <v>7</v>
      </c>
      <c r="C10" s="61" t="s">
        <v>17</v>
      </c>
      <c r="D10" s="61">
        <v>28</v>
      </c>
      <c r="E10" s="61">
        <v>7</v>
      </c>
      <c r="F10" s="61">
        <v>7</v>
      </c>
      <c r="G10" s="61">
        <v>14</v>
      </c>
      <c r="H10" s="61"/>
      <c r="I10" s="61">
        <f>SUM(E10)/7</f>
        <v>1</v>
      </c>
      <c r="J10" s="62">
        <f>SUM(F10+G10)/7</f>
        <v>3</v>
      </c>
    </row>
    <row r="11" spans="1:10" x14ac:dyDescent="0.25">
      <c r="A11" s="63" t="s">
        <v>75</v>
      </c>
      <c r="B11" s="61">
        <v>1</v>
      </c>
      <c r="C11" s="61" t="s">
        <v>17</v>
      </c>
      <c r="D11" s="61">
        <v>15</v>
      </c>
      <c r="E11" s="61"/>
      <c r="F11" s="61"/>
      <c r="G11" s="61">
        <v>15</v>
      </c>
      <c r="H11" s="61"/>
      <c r="I11" s="64">
        <f t="shared" si="0"/>
        <v>0</v>
      </c>
      <c r="J11" s="65">
        <v>2</v>
      </c>
    </row>
    <row r="12" spans="1:10" ht="21" customHeight="1" x14ac:dyDescent="0.25">
      <c r="A12" s="63" t="s">
        <v>45</v>
      </c>
      <c r="B12" s="61">
        <v>3</v>
      </c>
      <c r="C12" s="61" t="s">
        <v>17</v>
      </c>
      <c r="D12" s="61">
        <v>18</v>
      </c>
      <c r="E12" s="61">
        <v>18</v>
      </c>
      <c r="F12" s="61"/>
      <c r="G12" s="61"/>
      <c r="H12" s="61"/>
      <c r="I12" s="64">
        <f t="shared" si="0"/>
        <v>2.5714285714285716</v>
      </c>
      <c r="J12" s="65">
        <f>SUM(F12+G12)/7</f>
        <v>0</v>
      </c>
    </row>
    <row r="13" spans="1:10" x14ac:dyDescent="0.25">
      <c r="A13" s="60" t="s">
        <v>18</v>
      </c>
      <c r="B13" s="66">
        <f>SUM(B7:B12)</f>
        <v>22</v>
      </c>
      <c r="C13" s="66"/>
      <c r="D13" s="66">
        <f t="shared" ref="D13:J13" si="1">SUM(D7:D12)</f>
        <v>129</v>
      </c>
      <c r="E13" s="66">
        <f t="shared" si="1"/>
        <v>46</v>
      </c>
      <c r="F13" s="66">
        <f t="shared" si="1"/>
        <v>25</v>
      </c>
      <c r="G13" s="66">
        <f t="shared" si="1"/>
        <v>58</v>
      </c>
      <c r="H13" s="66">
        <f t="shared" si="1"/>
        <v>0</v>
      </c>
      <c r="I13" s="66">
        <f t="shared" si="1"/>
        <v>6.5714285714285712</v>
      </c>
      <c r="J13" s="66">
        <f t="shared" si="1"/>
        <v>11.714285714285715</v>
      </c>
    </row>
    <row r="14" spans="1:10" x14ac:dyDescent="0.25">
      <c r="A14" s="60" t="s">
        <v>76</v>
      </c>
      <c r="B14" s="61"/>
      <c r="C14" s="61"/>
      <c r="D14" s="61"/>
      <c r="E14" s="61"/>
      <c r="F14" s="61"/>
      <c r="G14" s="61"/>
      <c r="H14" s="61"/>
      <c r="I14" s="64"/>
      <c r="J14" s="65"/>
    </row>
    <row r="15" spans="1:10" ht="30" x14ac:dyDescent="0.25">
      <c r="A15" s="63" t="s">
        <v>67</v>
      </c>
      <c r="B15" s="61">
        <v>2</v>
      </c>
      <c r="C15" s="61" t="s">
        <v>17</v>
      </c>
      <c r="D15" s="61">
        <v>14</v>
      </c>
      <c r="E15" s="61">
        <v>7</v>
      </c>
      <c r="F15" s="61">
        <v>3</v>
      </c>
      <c r="G15" s="61">
        <v>4</v>
      </c>
      <c r="H15" s="61"/>
      <c r="I15" s="64">
        <f>SUM(E15)/7</f>
        <v>1</v>
      </c>
      <c r="J15" s="65">
        <f>SUM(F15+G15)/7</f>
        <v>1</v>
      </c>
    </row>
    <row r="16" spans="1:10" ht="30" x14ac:dyDescent="0.25">
      <c r="A16" s="63" t="s">
        <v>57</v>
      </c>
      <c r="B16" s="61">
        <v>4</v>
      </c>
      <c r="C16" s="61" t="s">
        <v>17</v>
      </c>
      <c r="D16" s="61">
        <v>24</v>
      </c>
      <c r="E16" s="61">
        <v>7</v>
      </c>
      <c r="F16" s="61">
        <v>7</v>
      </c>
      <c r="G16" s="61">
        <v>10</v>
      </c>
      <c r="H16" s="61"/>
      <c r="I16" s="64">
        <f>SUM(E16)/7</f>
        <v>1</v>
      </c>
      <c r="J16" s="65">
        <f t="shared" ref="J16" si="2">SUM(F16+G16)/7</f>
        <v>2.4285714285714284</v>
      </c>
    </row>
    <row r="17" spans="1:10" x14ac:dyDescent="0.25">
      <c r="A17" s="63" t="s">
        <v>24</v>
      </c>
      <c r="B17" s="61">
        <v>3</v>
      </c>
      <c r="C17" s="61" t="s">
        <v>15</v>
      </c>
      <c r="D17" s="61">
        <v>21</v>
      </c>
      <c r="E17" s="61">
        <v>7</v>
      </c>
      <c r="F17" s="61">
        <v>14</v>
      </c>
      <c r="G17" s="61"/>
      <c r="H17" s="61"/>
      <c r="I17" s="64">
        <f>SUM(E17)/7</f>
        <v>1</v>
      </c>
      <c r="J17" s="65">
        <f>SUM(F17+G17)/7</f>
        <v>2</v>
      </c>
    </row>
    <row r="18" spans="1:10" ht="45" x14ac:dyDescent="0.25">
      <c r="A18" s="63" t="s">
        <v>66</v>
      </c>
      <c r="B18" s="61">
        <v>2</v>
      </c>
      <c r="C18" s="61" t="s">
        <v>17</v>
      </c>
      <c r="D18" s="61">
        <v>14</v>
      </c>
      <c r="E18" s="61">
        <v>7</v>
      </c>
      <c r="F18" s="61"/>
      <c r="G18" s="61">
        <v>7</v>
      </c>
      <c r="H18" s="61"/>
      <c r="I18" s="64">
        <f>SUM(E18)/7</f>
        <v>1</v>
      </c>
      <c r="J18" s="65">
        <f>SUM(F18+G18)/7</f>
        <v>1</v>
      </c>
    </row>
    <row r="19" spans="1:10" ht="45" x14ac:dyDescent="0.25">
      <c r="A19" s="63" t="s">
        <v>22</v>
      </c>
      <c r="B19" s="61">
        <v>4</v>
      </c>
      <c r="C19" s="61" t="s">
        <v>15</v>
      </c>
      <c r="D19" s="61">
        <v>21</v>
      </c>
      <c r="E19" s="61">
        <v>7</v>
      </c>
      <c r="F19" s="61">
        <v>4</v>
      </c>
      <c r="G19" s="61">
        <v>10</v>
      </c>
      <c r="H19" s="61"/>
      <c r="I19" s="64">
        <f t="shared" ref="I19:I21" si="3">SUM(E19)/7</f>
        <v>1</v>
      </c>
      <c r="J19" s="65">
        <f>SUM(F19+G19)/7</f>
        <v>2</v>
      </c>
    </row>
    <row r="20" spans="1:10" ht="30" x14ac:dyDescent="0.25">
      <c r="A20" s="63" t="s">
        <v>54</v>
      </c>
      <c r="B20" s="61">
        <v>3</v>
      </c>
      <c r="C20" s="61" t="s">
        <v>17</v>
      </c>
      <c r="D20" s="61">
        <v>14</v>
      </c>
      <c r="E20" s="61">
        <v>7</v>
      </c>
      <c r="F20" s="61">
        <v>7</v>
      </c>
      <c r="G20" s="61"/>
      <c r="H20" s="61"/>
      <c r="I20" s="64">
        <f t="shared" si="3"/>
        <v>1</v>
      </c>
      <c r="J20" s="65">
        <f t="shared" ref="J20:J21" si="4">SUM(F20+G20)/7</f>
        <v>1</v>
      </c>
    </row>
    <row r="21" spans="1:10" ht="30" x14ac:dyDescent="0.25">
      <c r="A21" s="63" t="s">
        <v>71</v>
      </c>
      <c r="B21" s="61">
        <v>2</v>
      </c>
      <c r="C21" s="61" t="s">
        <v>17</v>
      </c>
      <c r="D21" s="61">
        <v>7</v>
      </c>
      <c r="E21" s="61">
        <v>7</v>
      </c>
      <c r="F21" s="61"/>
      <c r="G21" s="61"/>
      <c r="H21" s="61"/>
      <c r="I21" s="64">
        <f t="shared" si="3"/>
        <v>1</v>
      </c>
      <c r="J21" s="65">
        <f t="shared" si="4"/>
        <v>0</v>
      </c>
    </row>
    <row r="22" spans="1:10" x14ac:dyDescent="0.25">
      <c r="A22" s="60" t="s">
        <v>18</v>
      </c>
      <c r="B22" s="66">
        <f>SUM(B15:B21)</f>
        <v>20</v>
      </c>
      <c r="C22" s="66"/>
      <c r="D22" s="66">
        <f t="shared" ref="D22:J22" si="5">SUM(D15:D21)</f>
        <v>115</v>
      </c>
      <c r="E22" s="66">
        <f t="shared" si="5"/>
        <v>49</v>
      </c>
      <c r="F22" s="66">
        <f t="shared" si="5"/>
        <v>35</v>
      </c>
      <c r="G22" s="66">
        <f t="shared" si="5"/>
        <v>31</v>
      </c>
      <c r="H22" s="66">
        <f t="shared" si="5"/>
        <v>0</v>
      </c>
      <c r="I22" s="66">
        <f t="shared" si="5"/>
        <v>7</v>
      </c>
      <c r="J22" s="66">
        <f t="shared" si="5"/>
        <v>9.4285714285714288</v>
      </c>
    </row>
    <row r="23" spans="1:10" ht="18" customHeight="1" x14ac:dyDescent="0.25">
      <c r="A23" s="60" t="s">
        <v>77</v>
      </c>
      <c r="B23" s="61"/>
      <c r="C23" s="61"/>
      <c r="D23" s="61"/>
      <c r="E23" s="61"/>
      <c r="F23" s="61"/>
      <c r="G23" s="61"/>
      <c r="H23" s="61"/>
      <c r="I23" s="64"/>
      <c r="J23" s="65"/>
    </row>
    <row r="24" spans="1:10" x14ac:dyDescent="0.25">
      <c r="A24" s="63" t="s">
        <v>33</v>
      </c>
      <c r="B24" s="61">
        <v>4</v>
      </c>
      <c r="C24" s="61" t="s">
        <v>15</v>
      </c>
      <c r="D24" s="61">
        <v>34</v>
      </c>
      <c r="E24" s="61">
        <v>7</v>
      </c>
      <c r="F24" s="61">
        <v>7</v>
      </c>
      <c r="G24" s="61">
        <v>20</v>
      </c>
      <c r="H24" s="61"/>
      <c r="I24" s="64">
        <f>SUM(E24)/7</f>
        <v>1</v>
      </c>
      <c r="J24" s="65">
        <f>SUM(F24+G24)/7</f>
        <v>3.8571428571428572</v>
      </c>
    </row>
    <row r="25" spans="1:10" ht="30" x14ac:dyDescent="0.25">
      <c r="A25" s="63" t="s">
        <v>38</v>
      </c>
      <c r="B25" s="61">
        <v>1</v>
      </c>
      <c r="C25" s="61" t="s">
        <v>17</v>
      </c>
      <c r="D25" s="61">
        <v>14</v>
      </c>
      <c r="E25" s="61">
        <v>14</v>
      </c>
      <c r="F25" s="61"/>
      <c r="G25" s="61"/>
      <c r="H25" s="61"/>
      <c r="I25" s="64">
        <f>SUM(E25)/7</f>
        <v>2</v>
      </c>
      <c r="J25" s="65">
        <f>SUM(F25+G25)/6</f>
        <v>0</v>
      </c>
    </row>
    <row r="26" spans="1:10" ht="30" x14ac:dyDescent="0.25">
      <c r="A26" s="63" t="s">
        <v>59</v>
      </c>
      <c r="B26" s="61">
        <v>4</v>
      </c>
      <c r="C26" s="61" t="s">
        <v>17</v>
      </c>
      <c r="D26" s="61">
        <v>32</v>
      </c>
      <c r="E26" s="61">
        <v>14</v>
      </c>
      <c r="F26" s="61">
        <v>3</v>
      </c>
      <c r="G26" s="61">
        <v>11</v>
      </c>
      <c r="H26" s="61">
        <v>4</v>
      </c>
      <c r="I26" s="64">
        <f>SUM(E26)/7</f>
        <v>2</v>
      </c>
      <c r="J26" s="65">
        <f>SUM(F26+G26)/7</f>
        <v>2</v>
      </c>
    </row>
    <row r="27" spans="1:10" ht="33.75" customHeight="1" x14ac:dyDescent="0.25">
      <c r="A27" s="63" t="s">
        <v>21</v>
      </c>
      <c r="B27" s="61">
        <v>5</v>
      </c>
      <c r="C27" s="61" t="s">
        <v>15</v>
      </c>
      <c r="D27" s="61">
        <f>E27+F27+G27</f>
        <v>42</v>
      </c>
      <c r="E27" s="61">
        <v>14</v>
      </c>
      <c r="F27" s="61">
        <v>7</v>
      </c>
      <c r="G27" s="61">
        <v>21</v>
      </c>
      <c r="H27" s="61"/>
      <c r="I27" s="64">
        <f>SUM(E27)/7</f>
        <v>2</v>
      </c>
      <c r="J27" s="65">
        <f>SUM(F27+G27)/7</f>
        <v>4</v>
      </c>
    </row>
    <row r="28" spans="1:10" ht="30" x14ac:dyDescent="0.25">
      <c r="A28" s="63" t="s">
        <v>55</v>
      </c>
      <c r="B28" s="61">
        <v>3</v>
      </c>
      <c r="C28" s="61" t="s">
        <v>17</v>
      </c>
      <c r="D28" s="61">
        <v>21</v>
      </c>
      <c r="E28" s="61">
        <v>7</v>
      </c>
      <c r="F28" s="61"/>
      <c r="G28" s="61">
        <v>14</v>
      </c>
      <c r="H28" s="61"/>
      <c r="I28" s="64">
        <f>SUM(E28)/7</f>
        <v>1</v>
      </c>
      <c r="J28" s="65">
        <f>SUM(F28+G28)/7</f>
        <v>2</v>
      </c>
    </row>
    <row r="29" spans="1:10" ht="16.5" customHeight="1" x14ac:dyDescent="0.25">
      <c r="A29" s="63" t="s">
        <v>20</v>
      </c>
      <c r="B29" s="61">
        <v>2</v>
      </c>
      <c r="C29" s="61" t="s">
        <v>17</v>
      </c>
      <c r="D29" s="61">
        <v>16</v>
      </c>
      <c r="E29" s="61"/>
      <c r="F29" s="61"/>
      <c r="G29" s="61">
        <v>16</v>
      </c>
      <c r="H29" s="61"/>
      <c r="I29" s="64">
        <f t="shared" ref="I29" si="6">SUM(E29)/7</f>
        <v>0</v>
      </c>
      <c r="J29" s="65">
        <v>2</v>
      </c>
    </row>
    <row r="30" spans="1:10" x14ac:dyDescent="0.25">
      <c r="A30" s="60" t="s">
        <v>18</v>
      </c>
      <c r="B30" s="66">
        <f>SUM(B24:B29)</f>
        <v>19</v>
      </c>
      <c r="C30" s="66"/>
      <c r="D30" s="66">
        <f t="shared" ref="D30:J30" si="7">SUM(D24:D29)</f>
        <v>159</v>
      </c>
      <c r="E30" s="66">
        <f t="shared" si="7"/>
        <v>56</v>
      </c>
      <c r="F30" s="66">
        <f t="shared" si="7"/>
        <v>17</v>
      </c>
      <c r="G30" s="66">
        <f t="shared" si="7"/>
        <v>82</v>
      </c>
      <c r="H30" s="66">
        <f t="shared" si="7"/>
        <v>4</v>
      </c>
      <c r="I30" s="66">
        <f t="shared" si="7"/>
        <v>8</v>
      </c>
      <c r="J30" s="66">
        <f t="shared" si="7"/>
        <v>13.857142857142858</v>
      </c>
    </row>
    <row r="31" spans="1:10" ht="17.25" customHeight="1" x14ac:dyDescent="0.25">
      <c r="A31" s="63" t="s">
        <v>78</v>
      </c>
      <c r="B31" s="61"/>
      <c r="C31" s="61"/>
      <c r="D31" s="61"/>
      <c r="E31" s="61"/>
      <c r="F31" s="61"/>
      <c r="G31" s="61"/>
      <c r="H31" s="61"/>
      <c r="I31" s="64"/>
      <c r="J31" s="65"/>
    </row>
    <row r="32" spans="1:10" ht="30.75" customHeight="1" x14ac:dyDescent="0.25">
      <c r="A32" s="63" t="s">
        <v>26</v>
      </c>
      <c r="B32" s="61">
        <v>2</v>
      </c>
      <c r="C32" s="61" t="s">
        <v>15</v>
      </c>
      <c r="D32" s="61">
        <v>21</v>
      </c>
      <c r="E32" s="61">
        <v>7</v>
      </c>
      <c r="F32" s="61">
        <v>14</v>
      </c>
      <c r="G32" s="61"/>
      <c r="H32" s="61"/>
      <c r="I32" s="64">
        <f>SUM(E32)/7</f>
        <v>1</v>
      </c>
      <c r="J32" s="65">
        <f>SUM(F32+G32)/7</f>
        <v>2</v>
      </c>
    </row>
    <row r="33" spans="1:10" ht="28.5" customHeight="1" x14ac:dyDescent="0.25">
      <c r="A33" s="63" t="s">
        <v>79</v>
      </c>
      <c r="B33" s="61">
        <v>2</v>
      </c>
      <c r="C33" s="61" t="s">
        <v>17</v>
      </c>
      <c r="D33" s="61">
        <v>28</v>
      </c>
      <c r="E33" s="61">
        <v>7</v>
      </c>
      <c r="F33" s="61">
        <v>7</v>
      </c>
      <c r="G33" s="61">
        <v>12</v>
      </c>
      <c r="H33" s="61">
        <v>2</v>
      </c>
      <c r="I33" s="64">
        <f>SUM(E33)/7</f>
        <v>1</v>
      </c>
      <c r="J33" s="65">
        <f>SUM(F33+G33)/7</f>
        <v>2.7142857142857144</v>
      </c>
    </row>
    <row r="34" spans="1:10" ht="30" x14ac:dyDescent="0.25">
      <c r="A34" s="63" t="s">
        <v>80</v>
      </c>
      <c r="B34" s="61">
        <v>4</v>
      </c>
      <c r="C34" s="61" t="s">
        <v>17</v>
      </c>
      <c r="D34" s="61">
        <v>39</v>
      </c>
      <c r="E34" s="61">
        <v>14</v>
      </c>
      <c r="F34" s="61">
        <v>6</v>
      </c>
      <c r="G34" s="61">
        <v>15</v>
      </c>
      <c r="H34" s="61">
        <v>4</v>
      </c>
      <c r="I34" s="64">
        <f>SUM(E34)/7</f>
        <v>2</v>
      </c>
      <c r="J34" s="65">
        <f>SUM(F34+G34)/7</f>
        <v>3</v>
      </c>
    </row>
    <row r="35" spans="1:10" ht="30" x14ac:dyDescent="0.25">
      <c r="A35" s="63" t="s">
        <v>60</v>
      </c>
      <c r="B35" s="61">
        <v>4</v>
      </c>
      <c r="C35" s="61" t="s">
        <v>17</v>
      </c>
      <c r="D35" s="61">
        <v>35</v>
      </c>
      <c r="E35" s="61">
        <v>14</v>
      </c>
      <c r="F35" s="61">
        <v>6</v>
      </c>
      <c r="G35" s="61">
        <v>15</v>
      </c>
      <c r="H35" s="61"/>
      <c r="I35" s="64">
        <f>SUM(E35)/7</f>
        <v>2</v>
      </c>
      <c r="J35" s="65">
        <f>SUM(F35+G35)/7</f>
        <v>3</v>
      </c>
    </row>
    <row r="36" spans="1:10" ht="24.75" customHeight="1" x14ac:dyDescent="0.25">
      <c r="A36" s="63" t="s">
        <v>19</v>
      </c>
      <c r="B36" s="61">
        <v>2</v>
      </c>
      <c r="C36" s="61" t="s">
        <v>17</v>
      </c>
      <c r="D36" s="61">
        <v>14</v>
      </c>
      <c r="E36" s="61"/>
      <c r="F36" s="61"/>
      <c r="G36" s="61">
        <v>14</v>
      </c>
      <c r="H36" s="61"/>
      <c r="I36" s="64">
        <f t="shared" ref="I36" si="8">SUM(E36)/6</f>
        <v>0</v>
      </c>
      <c r="J36" s="65">
        <f>SUM(F36+G36)/7</f>
        <v>2</v>
      </c>
    </row>
    <row r="37" spans="1:10" ht="30" x14ac:dyDescent="0.25">
      <c r="A37" s="63" t="s">
        <v>97</v>
      </c>
      <c r="B37" s="61">
        <v>15</v>
      </c>
      <c r="C37" s="61"/>
      <c r="D37" s="61"/>
      <c r="E37" s="61"/>
      <c r="F37" s="61"/>
      <c r="G37" s="61"/>
      <c r="H37" s="61"/>
      <c r="I37" s="64"/>
      <c r="J37" s="65"/>
    </row>
    <row r="38" spans="1:10" x14ac:dyDescent="0.25">
      <c r="A38" s="60" t="s">
        <v>18</v>
      </c>
      <c r="B38" s="66">
        <f>SUM(B32:B37)</f>
        <v>29</v>
      </c>
      <c r="C38" s="66"/>
      <c r="D38" s="66">
        <f t="shared" ref="D38:J38" si="9">SUM(D32:D37)</f>
        <v>137</v>
      </c>
      <c r="E38" s="66">
        <f t="shared" si="9"/>
        <v>42</v>
      </c>
      <c r="F38" s="66">
        <f t="shared" si="9"/>
        <v>33</v>
      </c>
      <c r="G38" s="66">
        <f t="shared" si="9"/>
        <v>56</v>
      </c>
      <c r="H38" s="66">
        <f t="shared" si="9"/>
        <v>6</v>
      </c>
      <c r="I38" s="66">
        <f t="shared" si="9"/>
        <v>6</v>
      </c>
      <c r="J38" s="66">
        <f t="shared" si="9"/>
        <v>12.714285714285715</v>
      </c>
    </row>
    <row r="39" spans="1:10" ht="20.25" customHeight="1" x14ac:dyDescent="0.25">
      <c r="A39" s="63" t="s">
        <v>81</v>
      </c>
      <c r="B39" s="61">
        <f>SUM(B38,B30,B22,B13)</f>
        <v>90</v>
      </c>
      <c r="C39" s="61"/>
      <c r="D39" s="61">
        <f>SUM(D38,D30,D22,D13)</f>
        <v>540</v>
      </c>
      <c r="E39" s="61">
        <f>SUM(E38,E30,E22,E13)</f>
        <v>193</v>
      </c>
      <c r="F39" s="61">
        <f>SUM(F38,F30,F22,F13)</f>
        <v>110</v>
      </c>
      <c r="G39" s="61">
        <f>SUM(G38,G30,G22,G13)</f>
        <v>227</v>
      </c>
      <c r="H39" s="61">
        <f>SUM(H38,H30,H22,H13)</f>
        <v>10</v>
      </c>
      <c r="I39" s="64"/>
      <c r="J39" s="65"/>
    </row>
    <row r="40" spans="1:10" ht="30.75" thickBot="1" x14ac:dyDescent="0.3">
      <c r="A40" s="67" t="s">
        <v>14</v>
      </c>
      <c r="B40" s="68"/>
      <c r="C40" s="68"/>
      <c r="D40" s="68"/>
      <c r="E40" s="68">
        <f>E39*100/D39</f>
        <v>35.74074074074074</v>
      </c>
      <c r="F40" s="68">
        <f>F39*100/D39</f>
        <v>20.37037037037037</v>
      </c>
      <c r="G40" s="68">
        <f>G39*100/D39</f>
        <v>42.037037037037038</v>
      </c>
      <c r="H40" s="68">
        <f>H39*100/D39</f>
        <v>1.8518518518518519</v>
      </c>
      <c r="I40" s="69"/>
      <c r="J40" s="70"/>
    </row>
    <row r="41" spans="1:10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tabSelected="1" topLeftCell="A34" workbookViewId="0">
      <selection activeCell="A3" sqref="A3:J3"/>
    </sheetView>
  </sheetViews>
  <sheetFormatPr defaultRowHeight="15" x14ac:dyDescent="0.25"/>
  <cols>
    <col min="1" max="1" width="27.28515625" style="7" customWidth="1"/>
    <col min="2" max="10" width="5.85546875" style="7" customWidth="1"/>
    <col min="11" max="16384" width="9.140625" style="7"/>
  </cols>
  <sheetData>
    <row r="1" spans="1:10" x14ac:dyDescent="0.25">
      <c r="A1" s="131" t="s">
        <v>10</v>
      </c>
      <c r="B1" s="132"/>
      <c r="C1" s="132"/>
      <c r="D1" s="132"/>
      <c r="E1" s="132"/>
      <c r="F1" s="132"/>
      <c r="G1" s="132"/>
      <c r="H1" s="133"/>
      <c r="I1" s="133"/>
      <c r="J1" s="133"/>
    </row>
    <row r="2" spans="1:10" x14ac:dyDescent="0.25">
      <c r="A2" s="134" t="s">
        <v>72</v>
      </c>
      <c r="B2" s="135"/>
      <c r="C2" s="135"/>
      <c r="D2" s="135"/>
      <c r="E2" s="135"/>
      <c r="F2" s="135"/>
      <c r="G2" s="135"/>
      <c r="H2" s="133"/>
      <c r="I2" s="133"/>
      <c r="J2" s="133"/>
    </row>
    <row r="3" spans="1:10" ht="30.75" customHeight="1" x14ac:dyDescent="0.25">
      <c r="A3" s="136" t="s">
        <v>101</v>
      </c>
      <c r="B3" s="137"/>
      <c r="C3" s="137"/>
      <c r="D3" s="137"/>
      <c r="E3" s="137"/>
      <c r="F3" s="137"/>
      <c r="G3" s="137"/>
      <c r="H3" s="138"/>
      <c r="I3" s="138"/>
      <c r="J3" s="138"/>
    </row>
    <row r="4" spans="1:10" ht="15.75" thickBot="1" x14ac:dyDescent="0.3">
      <c r="A4" s="144" t="s">
        <v>95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x14ac:dyDescent="0.25">
      <c r="A5" s="139" t="s">
        <v>16</v>
      </c>
      <c r="B5" s="141" t="s">
        <v>0</v>
      </c>
      <c r="C5" s="141" t="s">
        <v>5</v>
      </c>
      <c r="D5" s="141" t="s">
        <v>6</v>
      </c>
      <c r="E5" s="141" t="s">
        <v>7</v>
      </c>
      <c r="F5" s="141" t="s">
        <v>2</v>
      </c>
      <c r="G5" s="141" t="s">
        <v>1</v>
      </c>
      <c r="H5" s="141" t="s">
        <v>3</v>
      </c>
      <c r="I5" s="141" t="s">
        <v>8</v>
      </c>
      <c r="J5" s="148" t="s">
        <v>9</v>
      </c>
    </row>
    <row r="6" spans="1:10" x14ac:dyDescent="0.25">
      <c r="A6" s="140"/>
      <c r="B6" s="142"/>
      <c r="C6" s="143"/>
      <c r="D6" s="142"/>
      <c r="E6" s="142"/>
      <c r="F6" s="142"/>
      <c r="G6" s="142"/>
      <c r="H6" s="142"/>
      <c r="I6" s="142"/>
      <c r="J6" s="149"/>
    </row>
    <row r="7" spans="1:10" ht="34.5" customHeight="1" x14ac:dyDescent="0.25">
      <c r="A7" s="140"/>
      <c r="B7" s="142"/>
      <c r="C7" s="143"/>
      <c r="D7" s="142"/>
      <c r="E7" s="142"/>
      <c r="F7" s="142"/>
      <c r="G7" s="142"/>
      <c r="H7" s="142"/>
      <c r="I7" s="142"/>
      <c r="J7" s="149"/>
    </row>
    <row r="8" spans="1:10" x14ac:dyDescent="0.25">
      <c r="A8" s="150" t="s">
        <v>51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0" ht="27" customHeight="1" x14ac:dyDescent="0.25">
      <c r="A9" s="63" t="s">
        <v>52</v>
      </c>
      <c r="B9" s="153">
        <v>7</v>
      </c>
      <c r="C9" s="61" t="s">
        <v>17</v>
      </c>
      <c r="D9" s="61">
        <v>28</v>
      </c>
      <c r="E9" s="61">
        <v>7</v>
      </c>
      <c r="F9" s="61">
        <v>7</v>
      </c>
      <c r="G9" s="61">
        <v>14</v>
      </c>
      <c r="H9" s="61"/>
      <c r="I9" s="61">
        <f>SUM(E9)/7</f>
        <v>1</v>
      </c>
      <c r="J9" s="62">
        <f>SUM(F9+G9)/7</f>
        <v>3</v>
      </c>
    </row>
    <row r="10" spans="1:10" ht="31.5" customHeight="1" x14ac:dyDescent="0.25">
      <c r="A10" s="63" t="s">
        <v>53</v>
      </c>
      <c r="B10" s="154"/>
      <c r="C10" s="61" t="s">
        <v>17</v>
      </c>
      <c r="D10" s="61">
        <v>28</v>
      </c>
      <c r="E10" s="61">
        <v>7</v>
      </c>
      <c r="F10" s="61">
        <v>7</v>
      </c>
      <c r="G10" s="61">
        <v>14</v>
      </c>
      <c r="H10" s="61"/>
      <c r="I10" s="61">
        <f>SUM(E10)/7</f>
        <v>1</v>
      </c>
      <c r="J10" s="62">
        <f>SUM(F10+G10)/7</f>
        <v>3</v>
      </c>
    </row>
    <row r="11" spans="1:10" x14ac:dyDescent="0.25">
      <c r="A11" s="150" t="s">
        <v>82</v>
      </c>
      <c r="B11" s="151"/>
      <c r="C11" s="151"/>
      <c r="D11" s="151"/>
      <c r="E11" s="151"/>
      <c r="F11" s="151"/>
      <c r="G11" s="151"/>
      <c r="H11" s="151"/>
      <c r="I11" s="151"/>
      <c r="J11" s="152"/>
    </row>
    <row r="12" spans="1:10" x14ac:dyDescent="0.25">
      <c r="A12" s="53" t="s">
        <v>83</v>
      </c>
      <c r="B12" s="153">
        <v>3</v>
      </c>
      <c r="C12" s="61" t="s">
        <v>17</v>
      </c>
      <c r="D12" s="61">
        <v>14</v>
      </c>
      <c r="E12" s="61">
        <v>7</v>
      </c>
      <c r="F12" s="61">
        <v>7</v>
      </c>
      <c r="G12" s="61"/>
      <c r="H12" s="61"/>
      <c r="I12" s="64">
        <f t="shared" ref="I12:I14" si="0">SUM(E12)/7</f>
        <v>1</v>
      </c>
      <c r="J12" s="65">
        <f t="shared" ref="J12:J14" si="1">SUM(F12+G12)/7</f>
        <v>1</v>
      </c>
    </row>
    <row r="13" spans="1:10" x14ac:dyDescent="0.25">
      <c r="A13" s="53" t="s">
        <v>28</v>
      </c>
      <c r="B13" s="155"/>
      <c r="C13" s="61" t="s">
        <v>17</v>
      </c>
      <c r="D13" s="61">
        <v>14</v>
      </c>
      <c r="E13" s="61">
        <v>7</v>
      </c>
      <c r="F13" s="61">
        <v>7</v>
      </c>
      <c r="G13" s="61"/>
      <c r="H13" s="61"/>
      <c r="I13" s="64">
        <f t="shared" si="0"/>
        <v>1</v>
      </c>
      <c r="J13" s="65">
        <f t="shared" si="1"/>
        <v>1</v>
      </c>
    </row>
    <row r="14" spans="1:10" x14ac:dyDescent="0.25">
      <c r="A14" s="53" t="s">
        <v>29</v>
      </c>
      <c r="B14" s="154"/>
      <c r="C14" s="61" t="s">
        <v>17</v>
      </c>
      <c r="D14" s="61">
        <v>14</v>
      </c>
      <c r="E14" s="61">
        <v>7</v>
      </c>
      <c r="F14" s="61">
        <v>7</v>
      </c>
      <c r="G14" s="61"/>
      <c r="H14" s="61"/>
      <c r="I14" s="64">
        <f t="shared" si="0"/>
        <v>1</v>
      </c>
      <c r="J14" s="65">
        <f t="shared" si="1"/>
        <v>1</v>
      </c>
    </row>
    <row r="15" spans="1:10" x14ac:dyDescent="0.25">
      <c r="A15" s="145" t="s">
        <v>84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x14ac:dyDescent="0.25">
      <c r="A16" s="53" t="s">
        <v>30</v>
      </c>
      <c r="B16" s="153">
        <v>2</v>
      </c>
      <c r="C16" s="61" t="s">
        <v>17</v>
      </c>
      <c r="D16" s="61">
        <v>7</v>
      </c>
      <c r="E16" s="61">
        <v>7</v>
      </c>
      <c r="F16" s="61"/>
      <c r="G16" s="61"/>
      <c r="H16" s="61"/>
      <c r="I16" s="64">
        <f t="shared" ref="I16:I17" si="2">SUM(E16)/7</f>
        <v>1</v>
      </c>
      <c r="J16" s="65">
        <f t="shared" ref="J16:J17" si="3">SUM(F16+G16)/7</f>
        <v>0</v>
      </c>
    </row>
    <row r="17" spans="1:10" x14ac:dyDescent="0.25">
      <c r="A17" s="53" t="s">
        <v>85</v>
      </c>
      <c r="B17" s="154"/>
      <c r="C17" s="61" t="s">
        <v>17</v>
      </c>
      <c r="D17" s="61">
        <v>7</v>
      </c>
      <c r="E17" s="61">
        <v>7</v>
      </c>
      <c r="F17" s="61"/>
      <c r="G17" s="61"/>
      <c r="H17" s="61"/>
      <c r="I17" s="64">
        <f t="shared" si="2"/>
        <v>1</v>
      </c>
      <c r="J17" s="65">
        <f t="shared" si="3"/>
        <v>0</v>
      </c>
    </row>
    <row r="18" spans="1:10" x14ac:dyDescent="0.25">
      <c r="A18" s="145" t="s">
        <v>86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s="46" customFormat="1" ht="31.5" customHeight="1" x14ac:dyDescent="0.25">
      <c r="A19" s="19" t="s">
        <v>35</v>
      </c>
      <c r="B19" s="158">
        <v>4</v>
      </c>
      <c r="C19" s="72" t="s">
        <v>17</v>
      </c>
      <c r="D19" s="61">
        <v>32</v>
      </c>
      <c r="E19" s="61">
        <v>14</v>
      </c>
      <c r="F19" s="61">
        <v>3</v>
      </c>
      <c r="G19" s="61">
        <v>11</v>
      </c>
      <c r="H19" s="61">
        <v>4</v>
      </c>
      <c r="I19" s="64">
        <f>SUM(E19)/7</f>
        <v>2</v>
      </c>
      <c r="J19" s="65">
        <f>SUM(F19+G19)/7</f>
        <v>2</v>
      </c>
    </row>
    <row r="20" spans="1:10" s="46" customFormat="1" ht="31.5" customHeight="1" x14ac:dyDescent="0.25">
      <c r="A20" s="19" t="s">
        <v>62</v>
      </c>
      <c r="B20" s="159"/>
      <c r="C20" s="72" t="s">
        <v>17</v>
      </c>
      <c r="D20" s="61">
        <v>32</v>
      </c>
      <c r="E20" s="61">
        <v>14</v>
      </c>
      <c r="F20" s="61">
        <v>3</v>
      </c>
      <c r="G20" s="61">
        <v>11</v>
      </c>
      <c r="H20" s="61">
        <v>4</v>
      </c>
      <c r="I20" s="64">
        <f>SUM(E20)/7</f>
        <v>2</v>
      </c>
      <c r="J20" s="65">
        <f>SUM(F20+G20)/7</f>
        <v>2</v>
      </c>
    </row>
    <row r="21" spans="1:10" x14ac:dyDescent="0.25">
      <c r="A21" s="145" t="s">
        <v>87</v>
      </c>
      <c r="B21" s="146"/>
      <c r="C21" s="146"/>
      <c r="D21" s="146"/>
      <c r="E21" s="146"/>
      <c r="F21" s="146"/>
      <c r="G21" s="146"/>
      <c r="H21" s="146"/>
      <c r="I21" s="146"/>
      <c r="J21" s="147"/>
    </row>
    <row r="22" spans="1:10" ht="24" customHeight="1" x14ac:dyDescent="0.25">
      <c r="A22" s="19" t="s">
        <v>88</v>
      </c>
      <c r="B22" s="153">
        <v>3</v>
      </c>
      <c r="C22" s="61" t="s">
        <v>17</v>
      </c>
      <c r="D22" s="61">
        <v>21</v>
      </c>
      <c r="E22" s="61">
        <v>7</v>
      </c>
      <c r="F22" s="61"/>
      <c r="G22" s="61">
        <v>14</v>
      </c>
      <c r="H22" s="61"/>
      <c r="I22" s="64">
        <f>SUM(E22)/7</f>
        <v>1</v>
      </c>
      <c r="J22" s="65">
        <f>SUM(F22+G22)/7</f>
        <v>2</v>
      </c>
    </row>
    <row r="23" spans="1:10" ht="18" customHeight="1" x14ac:dyDescent="0.25">
      <c r="A23" s="19" t="s">
        <v>89</v>
      </c>
      <c r="B23" s="155"/>
      <c r="C23" s="61" t="s">
        <v>17</v>
      </c>
      <c r="D23" s="61">
        <v>21</v>
      </c>
      <c r="E23" s="61">
        <v>7</v>
      </c>
      <c r="F23" s="61"/>
      <c r="G23" s="61">
        <v>14</v>
      </c>
      <c r="H23" s="61"/>
      <c r="I23" s="64">
        <f t="shared" ref="I23:I24" si="4">SUM(E23)/7</f>
        <v>1</v>
      </c>
      <c r="J23" s="65">
        <f t="shared" ref="J23:J24" si="5">SUM(F23+G23)/7</f>
        <v>2</v>
      </c>
    </row>
    <row r="24" spans="1:10" x14ac:dyDescent="0.25">
      <c r="A24" s="19" t="s">
        <v>42</v>
      </c>
      <c r="B24" s="154"/>
      <c r="C24" s="61" t="s">
        <v>17</v>
      </c>
      <c r="D24" s="61">
        <v>21</v>
      </c>
      <c r="E24" s="61">
        <v>7</v>
      </c>
      <c r="F24" s="61"/>
      <c r="G24" s="61">
        <v>14</v>
      </c>
      <c r="H24" s="61"/>
      <c r="I24" s="64">
        <f t="shared" si="4"/>
        <v>1</v>
      </c>
      <c r="J24" s="65">
        <f t="shared" si="5"/>
        <v>2</v>
      </c>
    </row>
    <row r="25" spans="1:10" x14ac:dyDescent="0.25">
      <c r="A25" s="145" t="s">
        <v>90</v>
      </c>
      <c r="B25" s="146"/>
      <c r="C25" s="146"/>
      <c r="D25" s="146"/>
      <c r="E25" s="146"/>
      <c r="F25" s="146"/>
      <c r="G25" s="146"/>
      <c r="H25" s="146"/>
      <c r="I25" s="146"/>
      <c r="J25" s="147"/>
    </row>
    <row r="26" spans="1:10" ht="27.75" customHeight="1" x14ac:dyDescent="0.25">
      <c r="A26" s="19" t="s">
        <v>91</v>
      </c>
      <c r="B26" s="153">
        <v>4</v>
      </c>
      <c r="C26" s="61" t="s">
        <v>17</v>
      </c>
      <c r="D26" s="61">
        <v>39</v>
      </c>
      <c r="E26" s="61">
        <v>14</v>
      </c>
      <c r="F26" s="61">
        <v>6</v>
      </c>
      <c r="G26" s="61">
        <v>15</v>
      </c>
      <c r="H26" s="61">
        <v>4</v>
      </c>
      <c r="I26" s="64">
        <f>SUM(E26)/7</f>
        <v>2</v>
      </c>
      <c r="J26" s="65">
        <f>SUM(F26+G26)/7</f>
        <v>3</v>
      </c>
    </row>
    <row r="27" spans="1:10" ht="25.5" x14ac:dyDescent="0.25">
      <c r="A27" s="2" t="s">
        <v>64</v>
      </c>
      <c r="B27" s="154"/>
      <c r="C27" s="61" t="s">
        <v>17</v>
      </c>
      <c r="D27" s="61">
        <v>39</v>
      </c>
      <c r="E27" s="61">
        <v>14</v>
      </c>
      <c r="F27" s="61">
        <v>6</v>
      </c>
      <c r="G27" s="61">
        <v>15</v>
      </c>
      <c r="H27" s="61">
        <v>4</v>
      </c>
      <c r="I27" s="64">
        <f>SUM(E27)/7</f>
        <v>2</v>
      </c>
      <c r="J27" s="65">
        <f>SUM(F27+G27)/7</f>
        <v>3</v>
      </c>
    </row>
    <row r="28" spans="1:10" x14ac:dyDescent="0.25">
      <c r="A28" s="145" t="s">
        <v>92</v>
      </c>
      <c r="B28" s="146"/>
      <c r="C28" s="146"/>
      <c r="D28" s="146"/>
      <c r="E28" s="146"/>
      <c r="F28" s="146"/>
      <c r="G28" s="146"/>
      <c r="H28" s="146"/>
      <c r="I28" s="146"/>
      <c r="J28" s="147"/>
    </row>
    <row r="29" spans="1:10" ht="25.5" customHeight="1" x14ac:dyDescent="0.25">
      <c r="A29" s="73" t="s">
        <v>63</v>
      </c>
      <c r="B29" s="158">
        <v>4</v>
      </c>
      <c r="C29" s="61" t="s">
        <v>17</v>
      </c>
      <c r="D29" s="61">
        <v>35</v>
      </c>
      <c r="E29" s="61">
        <v>14</v>
      </c>
      <c r="F29" s="61">
        <v>6</v>
      </c>
      <c r="G29" s="61">
        <v>15</v>
      </c>
      <c r="H29" s="61"/>
      <c r="I29" s="64">
        <f>SUM(E29)/7</f>
        <v>2</v>
      </c>
      <c r="J29" s="65">
        <f>SUM(F29+G29)/7</f>
        <v>3</v>
      </c>
    </row>
    <row r="30" spans="1:10" x14ac:dyDescent="0.25">
      <c r="A30" s="53" t="s">
        <v>47</v>
      </c>
      <c r="B30" s="161"/>
      <c r="C30" s="74" t="s">
        <v>17</v>
      </c>
      <c r="D30" s="61">
        <v>35</v>
      </c>
      <c r="E30" s="61">
        <v>14</v>
      </c>
      <c r="F30" s="61">
        <v>6</v>
      </c>
      <c r="G30" s="61">
        <v>15</v>
      </c>
      <c r="H30" s="75"/>
      <c r="I30" s="64">
        <f t="shared" ref="I30:I31" si="6">SUM(E30)/7</f>
        <v>2</v>
      </c>
      <c r="J30" s="65">
        <f t="shared" ref="J30:J31" si="7">SUM(F30+G30)/7</f>
        <v>3</v>
      </c>
    </row>
    <row r="31" spans="1:10" ht="15.75" thickBot="1" x14ac:dyDescent="0.3">
      <c r="A31" s="76" t="s">
        <v>56</v>
      </c>
      <c r="B31" s="162"/>
      <c r="C31" s="77" t="s">
        <v>17</v>
      </c>
      <c r="D31" s="61">
        <v>35</v>
      </c>
      <c r="E31" s="61">
        <v>14</v>
      </c>
      <c r="F31" s="61">
        <v>6</v>
      </c>
      <c r="G31" s="61">
        <v>15</v>
      </c>
      <c r="H31" s="78"/>
      <c r="I31" s="64">
        <f t="shared" si="6"/>
        <v>2</v>
      </c>
      <c r="J31" s="65">
        <f t="shared" si="7"/>
        <v>3</v>
      </c>
    </row>
    <row r="33" spans="1:2" x14ac:dyDescent="0.25">
      <c r="A33" s="79" t="s">
        <v>94</v>
      </c>
      <c r="B33" s="80"/>
    </row>
    <row r="34" spans="1:2" ht="15.75" thickBot="1" x14ac:dyDescent="0.3">
      <c r="A34" s="80"/>
      <c r="B34" s="80" t="s">
        <v>0</v>
      </c>
    </row>
    <row r="35" spans="1:2" x14ac:dyDescent="0.25">
      <c r="A35" s="81" t="s">
        <v>27</v>
      </c>
      <c r="B35" s="122">
        <v>3</v>
      </c>
    </row>
    <row r="36" spans="1:2" x14ac:dyDescent="0.25">
      <c r="A36" s="82" t="s">
        <v>28</v>
      </c>
      <c r="B36" s="163"/>
    </row>
    <row r="37" spans="1:2" ht="30.75" customHeight="1" x14ac:dyDescent="0.25">
      <c r="A37" s="83" t="s">
        <v>29</v>
      </c>
      <c r="B37" s="160"/>
    </row>
    <row r="38" spans="1:2" x14ac:dyDescent="0.25">
      <c r="A38" s="82" t="s">
        <v>30</v>
      </c>
      <c r="B38" s="125">
        <v>2</v>
      </c>
    </row>
    <row r="39" spans="1:2" x14ac:dyDescent="0.25">
      <c r="A39" s="82" t="s">
        <v>93</v>
      </c>
      <c r="B39" s="160"/>
    </row>
    <row r="40" spans="1:2" ht="19.5" customHeight="1" x14ac:dyDescent="0.25">
      <c r="A40" s="84" t="s">
        <v>45</v>
      </c>
      <c r="B40" s="85">
        <v>3</v>
      </c>
    </row>
    <row r="41" spans="1:2" ht="25.5" customHeight="1" x14ac:dyDescent="0.25">
      <c r="A41" s="84" t="s">
        <v>24</v>
      </c>
      <c r="B41" s="85">
        <v>3</v>
      </c>
    </row>
    <row r="42" spans="1:2" ht="33" customHeight="1" x14ac:dyDescent="0.25">
      <c r="A42" s="84" t="s">
        <v>22</v>
      </c>
      <c r="B42" s="85">
        <v>4</v>
      </c>
    </row>
  </sheetData>
  <mergeCells count="30">
    <mergeCell ref="B38:B39"/>
    <mergeCell ref="B22:B24"/>
    <mergeCell ref="A25:J25"/>
    <mergeCell ref="B26:B27"/>
    <mergeCell ref="A28:J28"/>
    <mergeCell ref="B29:B31"/>
    <mergeCell ref="B35:B37"/>
    <mergeCell ref="A21:J21"/>
    <mergeCell ref="H5:H7"/>
    <mergeCell ref="I5:I7"/>
    <mergeCell ref="J5:J7"/>
    <mergeCell ref="A8:J8"/>
    <mergeCell ref="B9:B10"/>
    <mergeCell ref="A11:J11"/>
    <mergeCell ref="B12:B14"/>
    <mergeCell ref="A15:J15"/>
    <mergeCell ref="B16:B17"/>
    <mergeCell ref="A18:J18"/>
    <mergeCell ref="B19:B20"/>
    <mergeCell ref="A1:J1"/>
    <mergeCell ref="A2:J2"/>
    <mergeCell ref="A3:J3"/>
    <mergeCell ref="A5:A7"/>
    <mergeCell ref="B5:B7"/>
    <mergeCell ref="C5:C7"/>
    <mergeCell ref="D5:D7"/>
    <mergeCell ref="E5:E7"/>
    <mergeCell ref="F5:F7"/>
    <mergeCell ref="G5:G7"/>
    <mergeCell ref="A4:J4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Siatka_główna_stacjonarne</vt:lpstr>
      <vt:lpstr>do_wyboru_stacjonarne</vt:lpstr>
      <vt:lpstr>Siatka_główna_niestacjonarne</vt:lpstr>
      <vt:lpstr>do_wyboru_niestacjonarne</vt:lpstr>
      <vt:lpstr>Siatka_główna_stacjonarne!Obszar_wydruku</vt:lpstr>
    </vt:vector>
  </TitlesOfParts>
  <Company>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Lipińska</dc:creator>
  <cp:lastModifiedBy>Danuta Sawa</cp:lastModifiedBy>
  <cp:lastPrinted>2024-05-27T12:20:50Z</cp:lastPrinted>
  <dcterms:created xsi:type="dcterms:W3CDTF">2013-02-27T13:27:02Z</dcterms:created>
  <dcterms:modified xsi:type="dcterms:W3CDTF">2024-05-27T12:20:55Z</dcterms:modified>
</cp:coreProperties>
</file>