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gospodarka przestrzenna\"/>
    </mc:Choice>
  </mc:AlternateContent>
  <xr:revisionPtr revIDLastSave="0" documentId="8_{5DFC401C-6B83-498E-93C2-6FEA1D9A3C2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iatka glowna stacjonarne" sheetId="3" r:id="rId1"/>
    <sheet name="do_wyboru _ST" sheetId="4" r:id="rId2"/>
    <sheet name="siatka glowna niestacjonarne" sheetId="5" r:id="rId3"/>
    <sheet name="do_wyboru_nst" sheetId="6" r:id="rId4"/>
  </sheets>
  <definedNames>
    <definedName name="_xlnm.Print_Area" localSheetId="0">'siatka glowna stacjonarne'!$B$1:$K$88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4" l="1"/>
  <c r="L67" i="4" l="1"/>
  <c r="J60" i="5" l="1"/>
  <c r="I60" i="5"/>
  <c r="J69" i="3"/>
  <c r="B19" i="5" l="1"/>
  <c r="B88" i="5" l="1"/>
  <c r="B76" i="5"/>
  <c r="B67" i="5"/>
  <c r="B57" i="5"/>
  <c r="B48" i="5"/>
  <c r="B38" i="5"/>
  <c r="B28" i="5"/>
  <c r="H48" i="5"/>
  <c r="G48" i="5"/>
  <c r="F48" i="5"/>
  <c r="E48" i="5"/>
  <c r="D48" i="5"/>
  <c r="C48" i="5"/>
  <c r="J40" i="5" l="1"/>
  <c r="I40" i="5"/>
  <c r="I54" i="3"/>
  <c r="H54" i="3"/>
  <c r="G54" i="3"/>
  <c r="F54" i="3"/>
  <c r="E54" i="3"/>
  <c r="C54" i="3"/>
  <c r="I27" i="5" l="1"/>
  <c r="J26" i="5"/>
  <c r="I26" i="5"/>
  <c r="I25" i="5"/>
  <c r="J24" i="5"/>
  <c r="I24" i="5"/>
  <c r="J23" i="5"/>
  <c r="I23" i="5"/>
  <c r="I22" i="5"/>
  <c r="J21" i="5"/>
  <c r="H88" i="5"/>
  <c r="G88" i="5"/>
  <c r="F88" i="5"/>
  <c r="E88" i="5"/>
  <c r="D88" i="5"/>
  <c r="H76" i="5"/>
  <c r="G76" i="5"/>
  <c r="F76" i="5"/>
  <c r="E76" i="5"/>
  <c r="D76" i="5"/>
  <c r="H67" i="5"/>
  <c r="G67" i="5"/>
  <c r="F67" i="5"/>
  <c r="E67" i="5"/>
  <c r="D67" i="5"/>
  <c r="H57" i="5"/>
  <c r="G57" i="5"/>
  <c r="F57" i="5"/>
  <c r="E57" i="5"/>
  <c r="D57" i="5"/>
  <c r="H38" i="5"/>
  <c r="G38" i="5"/>
  <c r="F38" i="5"/>
  <c r="E38" i="5"/>
  <c r="D38" i="5"/>
  <c r="C38" i="5"/>
  <c r="H28" i="5"/>
  <c r="G28" i="5"/>
  <c r="F28" i="5"/>
  <c r="E28" i="5"/>
  <c r="D28" i="5"/>
  <c r="C28" i="5"/>
  <c r="H19" i="5"/>
  <c r="G19" i="5"/>
  <c r="F19" i="5"/>
  <c r="E19" i="5"/>
  <c r="D19" i="5"/>
  <c r="C19" i="5"/>
  <c r="J38" i="6"/>
  <c r="J37" i="6"/>
  <c r="I38" i="6"/>
  <c r="I37" i="6"/>
  <c r="J28" i="5" l="1"/>
  <c r="E97" i="6"/>
  <c r="G97" i="6"/>
  <c r="I20" i="3"/>
  <c r="H20" i="3"/>
  <c r="G20" i="3"/>
  <c r="F20" i="3"/>
  <c r="E20" i="3"/>
  <c r="C20" i="3"/>
  <c r="C31" i="3"/>
  <c r="J8" i="3"/>
  <c r="K8" i="3"/>
  <c r="J10" i="3"/>
  <c r="K10" i="3"/>
  <c r="J11" i="3"/>
  <c r="K11" i="3"/>
  <c r="J12" i="3"/>
  <c r="K12" i="3"/>
  <c r="J13" i="3"/>
  <c r="K13" i="3"/>
  <c r="J14" i="3"/>
  <c r="J15" i="3"/>
  <c r="K15" i="3"/>
  <c r="J16" i="3"/>
  <c r="K16" i="3"/>
  <c r="J17" i="3"/>
  <c r="K18" i="3"/>
  <c r="J19" i="3"/>
  <c r="J22" i="3"/>
  <c r="K22" i="3"/>
  <c r="J23" i="3"/>
  <c r="K23" i="3"/>
  <c r="J24" i="3"/>
  <c r="K24" i="3"/>
  <c r="J25" i="3"/>
  <c r="J26" i="3"/>
  <c r="K26" i="3"/>
  <c r="J27" i="3"/>
  <c r="K27" i="3"/>
  <c r="J28" i="3"/>
  <c r="K28" i="3"/>
  <c r="J29" i="3"/>
  <c r="K29" i="3"/>
  <c r="J30" i="3"/>
  <c r="K30" i="3"/>
  <c r="E31" i="3"/>
  <c r="F31" i="3"/>
  <c r="G31" i="3"/>
  <c r="H31" i="3"/>
  <c r="I31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C43" i="3"/>
  <c r="E43" i="3"/>
  <c r="F43" i="3"/>
  <c r="G43" i="3"/>
  <c r="H43" i="3"/>
  <c r="I43" i="3"/>
  <c r="J46" i="3"/>
  <c r="K46" i="3"/>
  <c r="K54" i="3" s="1"/>
  <c r="J47" i="3"/>
  <c r="K47" i="3"/>
  <c r="J48" i="3"/>
  <c r="J49" i="3"/>
  <c r="K49" i="3"/>
  <c r="J50" i="3"/>
  <c r="K50" i="3"/>
  <c r="J51" i="3"/>
  <c r="K51" i="3"/>
  <c r="J52" i="3"/>
  <c r="K52" i="3"/>
  <c r="J53" i="3"/>
  <c r="J56" i="3"/>
  <c r="J58" i="3"/>
  <c r="K58" i="3"/>
  <c r="J59" i="3"/>
  <c r="J60" i="3"/>
  <c r="K60" i="3"/>
  <c r="J61" i="3"/>
  <c r="J62" i="3"/>
  <c r="K62" i="3"/>
  <c r="J63" i="3"/>
  <c r="J64" i="3"/>
  <c r="K64" i="3"/>
  <c r="C65" i="3"/>
  <c r="E65" i="3"/>
  <c r="F65" i="3"/>
  <c r="G65" i="3"/>
  <c r="G88" i="3" s="1"/>
  <c r="H65" i="3"/>
  <c r="I65" i="3"/>
  <c r="J67" i="3"/>
  <c r="K67" i="3"/>
  <c r="J68" i="3"/>
  <c r="J70" i="3"/>
  <c r="K70" i="3"/>
  <c r="J72" i="3"/>
  <c r="J79" i="3"/>
  <c r="K79" i="3"/>
  <c r="J73" i="3"/>
  <c r="K73" i="3"/>
  <c r="J75" i="3"/>
  <c r="K75" i="3"/>
  <c r="C76" i="3"/>
  <c r="E76" i="3"/>
  <c r="F76" i="3"/>
  <c r="G76" i="3"/>
  <c r="H76" i="3"/>
  <c r="I76" i="3"/>
  <c r="J78" i="3"/>
  <c r="K78" i="3"/>
  <c r="J80" i="3"/>
  <c r="K80" i="3"/>
  <c r="J81" i="3"/>
  <c r="K81" i="3"/>
  <c r="J83" i="3"/>
  <c r="K83" i="3"/>
  <c r="J84" i="3"/>
  <c r="K84" i="3"/>
  <c r="J85" i="3"/>
  <c r="K85" i="3"/>
  <c r="J86" i="3"/>
  <c r="K86" i="3"/>
  <c r="C87" i="3"/>
  <c r="E87" i="3"/>
  <c r="F87" i="3"/>
  <c r="G87" i="3"/>
  <c r="H87" i="3"/>
  <c r="I87" i="3"/>
  <c r="E88" i="3" l="1"/>
  <c r="K87" i="3"/>
  <c r="J43" i="3"/>
  <c r="F88" i="3"/>
  <c r="F89" i="3" s="1"/>
  <c r="K65" i="3"/>
  <c r="J54" i="3"/>
  <c r="I88" i="3"/>
  <c r="I89" i="3" s="1"/>
  <c r="J20" i="3"/>
  <c r="K43" i="3"/>
  <c r="K20" i="3"/>
  <c r="H88" i="3"/>
  <c r="H89" i="3" s="1"/>
  <c r="C88" i="3"/>
  <c r="J31" i="3"/>
  <c r="K31" i="3"/>
  <c r="J87" i="3"/>
  <c r="J65" i="3"/>
  <c r="K76" i="3"/>
  <c r="J76" i="3"/>
  <c r="G89" i="3"/>
  <c r="B89" i="5" l="1"/>
  <c r="J66" i="6"/>
  <c r="I66" i="6"/>
  <c r="J65" i="6"/>
  <c r="I65" i="6"/>
  <c r="J64" i="6"/>
  <c r="I64" i="6"/>
  <c r="J63" i="6"/>
  <c r="I63" i="6"/>
  <c r="J62" i="6"/>
  <c r="I62" i="6"/>
  <c r="J56" i="6"/>
  <c r="I56" i="6"/>
  <c r="J55" i="6"/>
  <c r="I55" i="6"/>
  <c r="J54" i="6"/>
  <c r="I54" i="6"/>
  <c r="J69" i="6"/>
  <c r="I69" i="6"/>
  <c r="J68" i="6"/>
  <c r="I68" i="6"/>
  <c r="J60" i="6"/>
  <c r="I60" i="6"/>
  <c r="J59" i="6"/>
  <c r="I59" i="6"/>
  <c r="J52" i="6"/>
  <c r="I52" i="6"/>
  <c r="J51" i="6"/>
  <c r="I51" i="6"/>
  <c r="J49" i="6"/>
  <c r="I49" i="6"/>
  <c r="J48" i="6"/>
  <c r="I48" i="6"/>
  <c r="J45" i="6"/>
  <c r="I45" i="6"/>
  <c r="J44" i="6"/>
  <c r="I44" i="6"/>
  <c r="J41" i="6"/>
  <c r="I41" i="6"/>
  <c r="J40" i="6"/>
  <c r="I40" i="6"/>
  <c r="J35" i="6"/>
  <c r="I35" i="6"/>
  <c r="J34" i="6"/>
  <c r="I34" i="6"/>
  <c r="J31" i="6"/>
  <c r="I31" i="6"/>
  <c r="J30" i="6"/>
  <c r="I30" i="6"/>
  <c r="J28" i="6"/>
  <c r="I28" i="6"/>
  <c r="J27" i="6"/>
  <c r="I27" i="6"/>
  <c r="J24" i="6"/>
  <c r="I24" i="6"/>
  <c r="J23" i="6"/>
  <c r="I23" i="6"/>
  <c r="J17" i="6"/>
  <c r="I17" i="6"/>
  <c r="J16" i="6"/>
  <c r="I16" i="6"/>
  <c r="J14" i="6"/>
  <c r="I14" i="6"/>
  <c r="J13" i="6"/>
  <c r="I13" i="6"/>
  <c r="J11" i="6"/>
  <c r="I11" i="6"/>
  <c r="J10" i="6"/>
  <c r="I10" i="6"/>
  <c r="C88" i="5" l="1"/>
  <c r="C57" i="5"/>
  <c r="C67" i="5"/>
  <c r="C76" i="5"/>
  <c r="J86" i="5"/>
  <c r="I86" i="5"/>
  <c r="J85" i="5"/>
  <c r="I85" i="5"/>
  <c r="J84" i="5"/>
  <c r="I84" i="5"/>
  <c r="J83" i="5"/>
  <c r="I83" i="5"/>
  <c r="J82" i="5"/>
  <c r="I82" i="5"/>
  <c r="J81" i="5"/>
  <c r="I81" i="5"/>
  <c r="J75" i="5"/>
  <c r="I75" i="5"/>
  <c r="J74" i="5"/>
  <c r="I74" i="5"/>
  <c r="J80" i="5"/>
  <c r="I80" i="5"/>
  <c r="J73" i="5"/>
  <c r="I73" i="5"/>
  <c r="J79" i="5"/>
  <c r="I79" i="5"/>
  <c r="J65" i="5"/>
  <c r="I65" i="5"/>
  <c r="J64" i="5"/>
  <c r="I64" i="5"/>
  <c r="J72" i="5"/>
  <c r="I72" i="5"/>
  <c r="J71" i="5"/>
  <c r="I71" i="5"/>
  <c r="J63" i="5"/>
  <c r="I63" i="5"/>
  <c r="J59" i="5"/>
  <c r="I59" i="5"/>
  <c r="J69" i="5"/>
  <c r="I69" i="5"/>
  <c r="J56" i="5"/>
  <c r="I56" i="5"/>
  <c r="J54" i="5"/>
  <c r="I54" i="5"/>
  <c r="J61" i="5"/>
  <c r="I61" i="5"/>
  <c r="J53" i="5"/>
  <c r="I53" i="5"/>
  <c r="J62" i="5"/>
  <c r="I62" i="5"/>
  <c r="J55" i="5"/>
  <c r="I55" i="5"/>
  <c r="J52" i="5"/>
  <c r="I52" i="5"/>
  <c r="J47" i="5"/>
  <c r="I47" i="5"/>
  <c r="J46" i="5"/>
  <c r="I46" i="5"/>
  <c r="J45" i="5"/>
  <c r="I45" i="5"/>
  <c r="J44" i="5"/>
  <c r="I44" i="5"/>
  <c r="J51" i="5"/>
  <c r="I51" i="5"/>
  <c r="J78" i="5"/>
  <c r="I78" i="5"/>
  <c r="J43" i="5"/>
  <c r="I43" i="5"/>
  <c r="J50" i="5"/>
  <c r="I50" i="5"/>
  <c r="J41" i="5"/>
  <c r="I41" i="5"/>
  <c r="I48" i="5" s="1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42" i="5"/>
  <c r="I42" i="5"/>
  <c r="I21" i="5"/>
  <c r="I28" i="5" s="1"/>
  <c r="J18" i="5"/>
  <c r="I18" i="5"/>
  <c r="J17" i="5"/>
  <c r="I17" i="5"/>
  <c r="J16" i="5"/>
  <c r="I16" i="5"/>
  <c r="J15" i="5"/>
  <c r="I15" i="5"/>
  <c r="J14" i="5"/>
  <c r="I14" i="5"/>
  <c r="J70" i="5"/>
  <c r="I70" i="5"/>
  <c r="J13" i="5"/>
  <c r="I13" i="5"/>
  <c r="J12" i="5"/>
  <c r="I12" i="5"/>
  <c r="J11" i="5"/>
  <c r="I11" i="5"/>
  <c r="J10" i="5"/>
  <c r="I10" i="5"/>
  <c r="J9" i="5"/>
  <c r="I9" i="5"/>
  <c r="J8" i="5"/>
  <c r="I8" i="5"/>
  <c r="I76" i="5" l="1"/>
  <c r="I38" i="5"/>
  <c r="J76" i="5"/>
  <c r="J48" i="5"/>
  <c r="I19" i="5"/>
  <c r="J19" i="5"/>
  <c r="I57" i="5"/>
  <c r="J38" i="5"/>
  <c r="J57" i="5"/>
  <c r="I87" i="5"/>
  <c r="I88" i="5" s="1"/>
  <c r="I66" i="5"/>
  <c r="I67" i="5" s="1"/>
  <c r="I58" i="5"/>
  <c r="J87" i="5" l="1"/>
  <c r="J88" i="5" s="1"/>
  <c r="J66" i="5"/>
  <c r="J67" i="5" s="1"/>
  <c r="D89" i="5"/>
  <c r="E89" i="5" l="1"/>
  <c r="F89" i="5"/>
  <c r="G89" i="5"/>
  <c r="H89" i="5"/>
  <c r="F90" i="5" l="1"/>
  <c r="G90" i="5"/>
  <c r="H90" i="5"/>
  <c r="E90" i="5"/>
  <c r="I14" i="4" l="1"/>
  <c r="I13" i="4"/>
  <c r="J11" i="4"/>
  <c r="I11" i="4"/>
  <c r="J10" i="4"/>
  <c r="I10" i="4"/>
  <c r="G94" i="4" l="1"/>
  <c r="E94" i="4"/>
  <c r="J60" i="4" l="1"/>
  <c r="I60" i="4"/>
  <c r="J59" i="4"/>
  <c r="I59" i="4"/>
  <c r="J58" i="4"/>
  <c r="I58" i="4"/>
  <c r="I53" i="4"/>
  <c r="J46" i="4"/>
  <c r="I46" i="4"/>
  <c r="J56" i="4" l="1"/>
  <c r="I56" i="4"/>
  <c r="J55" i="4"/>
  <c r="I55" i="4"/>
  <c r="J21" i="4" l="1"/>
  <c r="I21" i="4"/>
  <c r="J20" i="4"/>
  <c r="I20" i="4"/>
  <c r="I17" i="4"/>
  <c r="I16" i="4"/>
  <c r="I44" i="4" l="1"/>
  <c r="J64" i="4"/>
  <c r="I64" i="4"/>
  <c r="J63" i="4"/>
  <c r="I63" i="4"/>
  <c r="I43" i="4"/>
  <c r="I67" i="4" l="1"/>
  <c r="I66" i="4"/>
  <c r="I50" i="4"/>
  <c r="I49" i="4"/>
  <c r="I41" i="4"/>
  <c r="I40" i="4"/>
  <c r="I31" i="4"/>
  <c r="I30" i="4"/>
  <c r="I38" i="4"/>
  <c r="I37" i="4"/>
</calcChain>
</file>

<file path=xl/sharedStrings.xml><?xml version="1.0" encoding="utf-8"?>
<sst xmlns="http://schemas.openxmlformats.org/spreadsheetml/2006/main" count="648" uniqueCount="223">
  <si>
    <t>ECTS</t>
  </si>
  <si>
    <t>Ćw.lab.</t>
  </si>
  <si>
    <t>Ćw.aud.</t>
  </si>
  <si>
    <t>Ćw.ter.</t>
  </si>
  <si>
    <t>Bezpieczeństwo pracy i ergonomia</t>
  </si>
  <si>
    <t>Negocjacje i komunikacja społeczna</t>
  </si>
  <si>
    <t>Ekonomia</t>
  </si>
  <si>
    <t>Socjologia</t>
  </si>
  <si>
    <t>Historia urbanistyki</t>
  </si>
  <si>
    <t>Prawoznawstwo</t>
  </si>
  <si>
    <t>Podstawy gospodarki przestrzennej</t>
  </si>
  <si>
    <t>Społeczno-kulturowe uwarunkowania gospodarki przes.</t>
  </si>
  <si>
    <t>Przyrodnicze uwarunkowania gospodarki przestrzennej</t>
  </si>
  <si>
    <t>Ekonomika miast i regionów</t>
  </si>
  <si>
    <t>Zasady projektowania przestrzennego</t>
  </si>
  <si>
    <t>Planowanie przestrzenne</t>
  </si>
  <si>
    <t>Projektowanie urbanistyczne</t>
  </si>
  <si>
    <t>Budownictwo</t>
  </si>
  <si>
    <t>Gospodarka nieruchomościami</t>
  </si>
  <si>
    <t>Gospodarka odpadami</t>
  </si>
  <si>
    <t>Rewitalizacja</t>
  </si>
  <si>
    <t>Demografia</t>
  </si>
  <si>
    <t>Geografia ekonomiczna</t>
  </si>
  <si>
    <t>Gospodarowanie przestrzenią publiczną</t>
  </si>
  <si>
    <t>Klimatologia planistyczna</t>
  </si>
  <si>
    <t>Forma zal.</t>
  </si>
  <si>
    <t>Godziny ogółem</t>
  </si>
  <si>
    <t>Wykłady</t>
  </si>
  <si>
    <t>Wykładów tygodniowo</t>
  </si>
  <si>
    <t>Cwiczenia tygodniowo</t>
  </si>
  <si>
    <t>Wydział Agrobioinżynierii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</si>
  <si>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</si>
  <si>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</si>
  <si>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</si>
  <si>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</si>
  <si>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</si>
  <si>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</si>
  <si>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</si>
  <si>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Ogółem godzin w semestrach 1-7</t>
  </si>
  <si>
    <t>Udział procentowy w całości godzin</t>
  </si>
  <si>
    <t>Matematyka z elementami statystyki</t>
  </si>
  <si>
    <t>Absolwent na rynku pracy - własność intelektualna, działalność gospodarcza</t>
  </si>
  <si>
    <t>e</t>
  </si>
  <si>
    <t>Filozofia</t>
  </si>
  <si>
    <t>Postępowanie administracyjne</t>
  </si>
  <si>
    <t>Katastrofy przyrodnicze</t>
  </si>
  <si>
    <t>Agroenergetyka</t>
  </si>
  <si>
    <t>Zarządzanie krajobrazem</t>
  </si>
  <si>
    <t>Funkcjonowanie ekosystemu</t>
  </si>
  <si>
    <t>Systemy podatkowe</t>
  </si>
  <si>
    <t>Polityka ekologiczna</t>
  </si>
  <si>
    <t>z</t>
  </si>
  <si>
    <t xml:space="preserve">Praktyka zawodowa  4 tygodnie </t>
  </si>
  <si>
    <t>Σ</t>
  </si>
  <si>
    <t>Seminarium dyplomowe 2</t>
  </si>
  <si>
    <t>Gospodarka wodna</t>
  </si>
  <si>
    <t>Planowanie zintegrowane</t>
  </si>
  <si>
    <t xml:space="preserve">Planowanie systemów technicznych </t>
  </si>
  <si>
    <t xml:space="preserve">Prawne uwarunkowania gosp. przestrzennej </t>
  </si>
  <si>
    <t>Seminarium dyplomowe 1</t>
  </si>
  <si>
    <t>Gospodarka turystyczna</t>
  </si>
  <si>
    <t>Zarządzanie środowiskiem</t>
  </si>
  <si>
    <t>Systemy terenów zieleni</t>
  </si>
  <si>
    <t>Gospodarka przestrzenna na terenach erodowanych</t>
  </si>
  <si>
    <t>Gleboznawstwo</t>
  </si>
  <si>
    <t>WF 1</t>
  </si>
  <si>
    <t>WF 2</t>
  </si>
  <si>
    <t>Gospodarka przestrzenna na terenach przemysłowych</t>
  </si>
  <si>
    <t>Etyka przestrzeni</t>
  </si>
  <si>
    <t>Ochrona środowiska</t>
  </si>
  <si>
    <t xml:space="preserve">SEMESTR III </t>
  </si>
  <si>
    <t xml:space="preserve">SEMESTR IV </t>
  </si>
  <si>
    <t xml:space="preserve">SEMESTR V </t>
  </si>
  <si>
    <t xml:space="preserve">SEMESTR VI </t>
  </si>
  <si>
    <t xml:space="preserve">SEMESTR VII </t>
  </si>
  <si>
    <t xml:space="preserve">SEMESTR I </t>
  </si>
  <si>
    <t>Degradacja i rekultywacja gleb</t>
  </si>
  <si>
    <t>Zagospodarowanie terenów trudnych i zdegradowanych</t>
  </si>
  <si>
    <t>Moduł</t>
  </si>
  <si>
    <t>Godz. ogółem</t>
  </si>
  <si>
    <t>Społeczno-kulturowe uwarunkowania gospodarki przestrzennej</t>
  </si>
  <si>
    <t>Razem</t>
  </si>
  <si>
    <t>Sztuka w gospodarowaniu przestrzenią miasta</t>
  </si>
  <si>
    <t>Partycypacja społeczna</t>
  </si>
  <si>
    <t>Komputerowe wspomaganie projektowania</t>
  </si>
  <si>
    <t>Odnawialne źródła energii</t>
  </si>
  <si>
    <t>Gospodarka regionalna i lokalna</t>
  </si>
  <si>
    <t xml:space="preserve"> </t>
  </si>
  <si>
    <t>Moduły do wyboru</t>
  </si>
  <si>
    <t>Język obcy - 3</t>
  </si>
  <si>
    <t>Język obcy - 1</t>
  </si>
  <si>
    <t>Język obcy - 2</t>
  </si>
  <si>
    <t>Technologie informacyjne</t>
  </si>
  <si>
    <t>Grafika inżynierska - AutoCad</t>
  </si>
  <si>
    <t>Grafika inżynierska - Microstation</t>
  </si>
  <si>
    <t>Geometria wykreślna z elementami modelowania 3D</t>
  </si>
  <si>
    <t>Finanse publiczne i budżet obywatelski</t>
  </si>
  <si>
    <t>Systemy informacji przestrzennej - GIS</t>
  </si>
  <si>
    <t>SmartCity</t>
  </si>
  <si>
    <t>Modelowanie przestrzeni</t>
  </si>
  <si>
    <t>Ruralistyka</t>
  </si>
  <si>
    <t>Gospodarka obiegu zamknietego</t>
  </si>
  <si>
    <t>Sztuka w przestrzeni</t>
  </si>
  <si>
    <t>Systemy zarządzania turystyką</t>
  </si>
  <si>
    <t>Geodezja i kartografia</t>
  </si>
  <si>
    <t>Zrównoważona mobilność</t>
  </si>
  <si>
    <t>Gospodarka niskoemisyjna</t>
  </si>
  <si>
    <t>Ekologia miasta</t>
  </si>
  <si>
    <t>BLOK</t>
  </si>
  <si>
    <t>Podstawowy</t>
  </si>
  <si>
    <t>UWAGA: WYBRANY W PIĄTYM  SEMESTRZE DANY BLOK SPECJALIZACYJNY (SMARTCITY LUB PODSTAWOWY) JEST KONTYNUOWANY DO KOŃCA STUDIÓW</t>
  </si>
  <si>
    <t>Moduł kształcenia/Moduł</t>
  </si>
  <si>
    <t>Moduł do wyboru I_1</t>
  </si>
  <si>
    <t>Moduł do wyboru II_1</t>
  </si>
  <si>
    <t>Moduł do wyboru II_2</t>
  </si>
  <si>
    <t>Moduł do wyboru III_1</t>
  </si>
  <si>
    <t>Moduł do wyboru III_2</t>
  </si>
  <si>
    <t>Moduł do wyboru III_3</t>
  </si>
  <si>
    <t>Moduł do wyboru IV_1</t>
  </si>
  <si>
    <t>Moduł do wyboru IV_2</t>
  </si>
  <si>
    <t>Moduł do wyboru IV_3</t>
  </si>
  <si>
    <t>Moduł do wyboru z bloku specjalizacyjnego_1</t>
  </si>
  <si>
    <t>Moduł do wyboru z bloku specjalizacyjnego_2</t>
  </si>
  <si>
    <t>Moduł do wyboru V_1</t>
  </si>
  <si>
    <t>Moduł do wyboru z bloku specjalizacyjnego_3</t>
  </si>
  <si>
    <t>Moduł do wyboru z bloku specjalizacyjnego_4</t>
  </si>
  <si>
    <t>Moduł do wyboru z bloku specjalizacyjnego_5</t>
  </si>
  <si>
    <t>Moduł do wyboru VI_1</t>
  </si>
  <si>
    <t>Moduł do wyboru z bloku specjalizacyjnego_6</t>
  </si>
  <si>
    <t>Moduł do wyboru z bloku specjalizacyjnego_7</t>
  </si>
  <si>
    <t>Moduł do wyboru z bloku specjalizacyjnego_8</t>
  </si>
  <si>
    <t>Moduł do wyboru VII_1</t>
  </si>
  <si>
    <t>Moduł do wyboru VII_2</t>
  </si>
  <si>
    <t>Moduł kształcenia/Moduł do wyboru</t>
  </si>
  <si>
    <t>Moduł do wyboru  VII_1</t>
  </si>
  <si>
    <t>Moduł z bloku specjalizacyjnego_1</t>
  </si>
  <si>
    <t>Moduł z bloku specjalizacyjnego_2</t>
  </si>
  <si>
    <t>Moduł z bloku specjalizacyjnego_3</t>
  </si>
  <si>
    <t>Moduł z bloku specjalizacyjnego_4</t>
  </si>
  <si>
    <t>Moduł z bloku specjalizacyjnego_5</t>
  </si>
  <si>
    <t>Moduł z bloku specjalizacyjnego_6</t>
  </si>
  <si>
    <t>Moduł z bloku specjalizacyjnego_7</t>
  </si>
  <si>
    <t>Moduł z bloku specjalizacyjnego_8</t>
  </si>
  <si>
    <t>Moduły z obszaru nauk humanistycznych i nauk społecznych:</t>
  </si>
  <si>
    <t>Projekt inżynierski  i egzamin dyplomowy</t>
  </si>
  <si>
    <t>Trójwymiarowe modele miast</t>
  </si>
  <si>
    <t>Kierunek Gospodarka Przestrzenna, studia stacjonarne pierwszego stopnia</t>
  </si>
  <si>
    <t>Moduł do wyboru I_2</t>
  </si>
  <si>
    <t>Przedmiot do wyboru I_2</t>
  </si>
  <si>
    <t>Moduł do wyboru I_3</t>
  </si>
  <si>
    <t>Rozwój osadnictwa i planistyki</t>
  </si>
  <si>
    <t>Metody analiz społeczno-gospodarczych</t>
  </si>
  <si>
    <t xml:space="preserve">Zarządzanie projektami </t>
  </si>
  <si>
    <t>GeoWeb - analizy przestrzenne online</t>
  </si>
  <si>
    <t>Smart sprawl</t>
  </si>
  <si>
    <t xml:space="preserve">Zarządzanie projektami/Metody analiz społeczno-gospodarczych </t>
  </si>
  <si>
    <t>Negocjacje i komunikacja społeczna/Partycypacja społeczna</t>
  </si>
  <si>
    <t>Finanse publiczne i budżet obywatelski/Polityka ekologiczna</t>
  </si>
  <si>
    <t>Filozofia/Etyka przestrzeni</t>
  </si>
  <si>
    <t>Systemy podatkowe/Postępowanie administracyjne</t>
  </si>
  <si>
    <t>Ekonomika miast i regionów/Gospodarka regionalna i lokalna</t>
  </si>
  <si>
    <t>Wstęp do projektowania inżynierskiego</t>
  </si>
  <si>
    <t>Kierunek Gospodarka Przestrzenna, studia niestacjonarne pierwszego stopnia</t>
  </si>
  <si>
    <t xml:space="preserve">Moduł kształcenia/Moduł </t>
  </si>
  <si>
    <t>Wykładów/zjazd</t>
  </si>
  <si>
    <t>Cwiczenia/zjazd</t>
  </si>
  <si>
    <t>Technologia informacyjna</t>
  </si>
  <si>
    <t>Język obcy  -1</t>
  </si>
  <si>
    <t>Moduł  do wyboru I_1</t>
  </si>
  <si>
    <t>Moduł  do wyboru II_1</t>
  </si>
  <si>
    <t>Moduł  do wyboru II_2</t>
  </si>
  <si>
    <t>Moduł  do wyboru III_1</t>
  </si>
  <si>
    <t>Moduł  do wyboru III_2</t>
  </si>
  <si>
    <t>Język obcy - 4</t>
  </si>
  <si>
    <t>Moduł  do wyboru IV_1</t>
  </si>
  <si>
    <t>Moduł  do wyboru z bloku V_1</t>
  </si>
  <si>
    <t xml:space="preserve">Smart sprawl </t>
  </si>
  <si>
    <t>Moduł  do wyboru z bloku specjalizacyjnego 1</t>
  </si>
  <si>
    <t>Moduł  do wyboru z bloku specjalizacyjnego 2</t>
  </si>
  <si>
    <t>Moduł  do wyboru VI_1</t>
  </si>
  <si>
    <t>Moduł  do wyboru z bloku specjalizacyjnego 3</t>
  </si>
  <si>
    <t>Moduł  do wyboru z bloku specjalizacyjnego 4</t>
  </si>
  <si>
    <t>Moduł  do wyboru VII_1</t>
  </si>
  <si>
    <t xml:space="preserve">Gospodarka wodna </t>
  </si>
  <si>
    <t>Moduł  do wyboru z bloku specjalizacyjnego 5</t>
  </si>
  <si>
    <t>Moduł  do wyboru z bloku specjalizacyjnego 6</t>
  </si>
  <si>
    <t>Moduł  do wyboru z bloku specjalizacyjnego 7</t>
  </si>
  <si>
    <t>Moduł  do wyboru z bloku specjalizacyjnego 8</t>
  </si>
  <si>
    <t>Projekt inżynierski i egzamin dyplomowy</t>
  </si>
  <si>
    <t>Ogółem godzin w semestrach 1-8</t>
  </si>
  <si>
    <t>Moduł do wyboru</t>
  </si>
  <si>
    <t>Cwiczeń/zjazd</t>
  </si>
  <si>
    <t>Semestr VIII</t>
  </si>
  <si>
    <t>Miejskie obszary żywieniowe</t>
  </si>
  <si>
    <t>Gospodarka gruntami</t>
  </si>
  <si>
    <t>Prawne uwarunkowania gosp. przestrzennej</t>
  </si>
  <si>
    <t>Zarzadzanie projektami</t>
  </si>
  <si>
    <t>Moduł  do wyboru IV_3</t>
  </si>
  <si>
    <t>SEMESTR I               8   zjazdów</t>
  </si>
  <si>
    <t>SEMESTR II              8 zjazdów</t>
  </si>
  <si>
    <t>SEMESTR III             8 zjazdów</t>
  </si>
  <si>
    <t>SEMESTR IV              8 zjazdów</t>
  </si>
  <si>
    <t>SEMESTR V             8 zjazdów</t>
  </si>
  <si>
    <t>SEMESTR VI             8 zjazdów</t>
  </si>
  <si>
    <t>SEMESTR VII           8 zjazdów</t>
  </si>
  <si>
    <t>SEMESTR VIII           8 zjazdów</t>
  </si>
  <si>
    <r>
      <t xml:space="preserve">Kierunek Gospodarka Przestrzenna, studia </t>
    </r>
    <r>
      <rPr>
        <b/>
        <sz val="11"/>
        <rFont val="Times New Roman"/>
        <family val="1"/>
        <charset val="238"/>
      </rPr>
      <t>stacjonarne</t>
    </r>
    <r>
      <rPr>
        <sz val="11"/>
        <rFont val="Times New Roman"/>
        <family val="1"/>
        <charset val="238"/>
      </rPr>
      <t xml:space="preserve"> pierwszego stopnia</t>
    </r>
  </si>
  <si>
    <r>
      <t xml:space="preserve">Kierunek Gospodarka Przestrzenna, studia </t>
    </r>
    <r>
      <rPr>
        <b/>
        <sz val="11"/>
        <rFont val="Times New Roman"/>
        <family val="1"/>
        <charset val="238"/>
      </rPr>
      <t>niestacjonarne</t>
    </r>
    <r>
      <rPr>
        <sz val="11"/>
        <rFont val="Times New Roman"/>
        <family val="1"/>
        <charset val="238"/>
      </rPr>
      <t xml:space="preserve"> pierwszego stopnia</t>
    </r>
  </si>
  <si>
    <t>UWAGA: WYBRANY W SIÓDMYM  SEMESTRZE DANY BLOK SPECJALIZACYJNY (SMARTCITY LUB PODSTAWOWY) JEST KONTYNUOWANY DO KOŃCA STUDIÓW</t>
  </si>
  <si>
    <t xml:space="preserve">Zielona i niebieska infrastruktura </t>
  </si>
  <si>
    <t>Gospodarka obiegu zamkniętego</t>
  </si>
  <si>
    <t>Podstawy Q GIS</t>
  </si>
  <si>
    <t>Wstęp do planowania przestrzennego</t>
  </si>
  <si>
    <t>Artificial Inteligence in society and spacial economy</t>
  </si>
  <si>
    <t>Artificial Inteligence tools in spatial data anaysis</t>
  </si>
  <si>
    <t>Oceny oddziaływania na środowisko</t>
  </si>
  <si>
    <t>Oceny oddziałowania na środowisko</t>
  </si>
  <si>
    <t>Cyfryzacja aktów planowania przestrzennego</t>
  </si>
  <si>
    <t>Moduł  do wyboru III_3</t>
  </si>
  <si>
    <t>Moduł  do wyboru VII_2</t>
  </si>
  <si>
    <t>Plan studiów zatwierdzony Uchwałą nr 45/2023-2024 Senatu UP w Lublinie z dnia 24.05.2024 r.
Obowiązuje od naboru 2024-2025      zał. 4a</t>
  </si>
  <si>
    <t>Plan studiów zatwierdzony Uchwałą nr 45/2023-2024 Senatu UP w Lublinie z dnia 24.05.2024 r.
Obowiązuje od naboru 2024-2025</t>
  </si>
  <si>
    <t>Plan studiów zatwierdzony Uchwałą nr 45/2023-2024 Senatu UP w Lublinie z dnia 24.05.2024 r.
Obowiązuje od naboru 2024-2025     zał.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</si>
</sst>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Times"/>
      <family val="1"/>
      <charset val="238"/>
    </font>
    <font>
      <b/>
      <sz val="11"/>
      <name val="Times New Roman"/>
      <family val="1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3" borderId="29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21" fillId="0" borderId="3" xfId="0" applyFont="1" applyFill="1" applyBorder="1"/>
    <xf numFmtId="0" fontId="20" fillId="0" borderId="1" xfId="0" applyFont="1" applyFill="1" applyBorder="1"/>
    <xf numFmtId="0" fontId="20" fillId="0" borderId="3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20" fillId="0" borderId="0" xfId="0" applyFont="1" applyFill="1" applyAlignment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5" fillId="0" borderId="7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/>
    <xf numFmtId="0" fontId="5" fillId="0" borderId="9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/>
    <xf numFmtId="0" fontId="22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5" fillId="0" borderId="8" xfId="0" applyFont="1" applyFill="1" applyBorder="1" applyAlignment="1">
      <alignment horizontal="justify" vertical="center" wrapText="1"/>
    </xf>
    <xf numFmtId="0" fontId="22" fillId="0" borderId="2" xfId="0" applyFont="1" applyFill="1" applyBorder="1"/>
    <xf numFmtId="0" fontId="4" fillId="0" borderId="2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/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/>
    <xf numFmtId="0" fontId="19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9" fillId="0" borderId="1" xfId="0" applyFont="1" applyFill="1" applyBorder="1" applyAlignment="1"/>
    <xf numFmtId="0" fontId="9" fillId="0" borderId="3" xfId="0" applyFont="1" applyFill="1" applyBorder="1" applyAlignment="1"/>
    <xf numFmtId="0" fontId="9" fillId="0" borderId="1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zoomScale="110" zoomScaleNormal="110" zoomScaleSheetLayoutView="100" workbookViewId="0">
      <pane ySplit="9795" topLeftCell="A7"/>
      <selection activeCell="B3" sqref="B3:K3"/>
      <selection pane="bottomLeft" activeCell="B7" sqref="A1:K89"/>
    </sheetView>
  </sheetViews>
  <sheetFormatPr defaultRowHeight="15" x14ac:dyDescent="0.25"/>
  <cols>
    <col min="2" max="2" width="41.5703125" customWidth="1"/>
    <col min="3" max="3" width="5.5703125" customWidth="1"/>
    <col min="4" max="4" width="5.85546875" customWidth="1"/>
    <col min="5" max="5" width="5" customWidth="1"/>
    <col min="6" max="6" width="6.42578125" customWidth="1"/>
    <col min="7" max="9" width="4" customWidth="1"/>
    <col min="10" max="10" width="6" customWidth="1"/>
    <col min="11" max="11" width="7.7109375" customWidth="1"/>
    <col min="14" max="14" width="28.5703125" customWidth="1"/>
  </cols>
  <sheetData>
    <row r="1" spans="1:11" x14ac:dyDescent="0.25">
      <c r="A1" s="14"/>
      <c r="B1" s="80" t="s">
        <v>30</v>
      </c>
      <c r="C1" s="81"/>
      <c r="D1" s="81"/>
      <c r="E1" s="81"/>
      <c r="F1" s="81"/>
      <c r="G1" s="81"/>
      <c r="H1" s="81"/>
      <c r="I1" s="82"/>
      <c r="J1" s="82"/>
      <c r="K1" s="82"/>
    </row>
    <row r="2" spans="1:11" ht="18" customHeight="1" x14ac:dyDescent="0.25">
      <c r="A2" s="14"/>
      <c r="B2" s="91" t="s">
        <v>206</v>
      </c>
      <c r="C2" s="92"/>
      <c r="D2" s="92"/>
      <c r="E2" s="92"/>
      <c r="F2" s="92"/>
      <c r="G2" s="92"/>
      <c r="H2" s="92"/>
      <c r="I2" s="82"/>
      <c r="J2" s="82"/>
      <c r="K2" s="82"/>
    </row>
    <row r="3" spans="1:11" ht="39" customHeight="1" thickBot="1" x14ac:dyDescent="0.3">
      <c r="A3" s="14"/>
      <c r="B3" s="83" t="s">
        <v>220</v>
      </c>
      <c r="C3" s="84"/>
      <c r="D3" s="84"/>
      <c r="E3" s="84"/>
      <c r="F3" s="84"/>
      <c r="G3" s="84"/>
      <c r="H3" s="84"/>
      <c r="I3" s="85"/>
      <c r="J3" s="85"/>
      <c r="K3" s="85"/>
    </row>
    <row r="4" spans="1:11" ht="15" customHeight="1" x14ac:dyDescent="0.25">
      <c r="A4" s="14"/>
      <c r="B4" s="93" t="s">
        <v>111</v>
      </c>
      <c r="C4" s="86" t="s">
        <v>0</v>
      </c>
      <c r="D4" s="86" t="s">
        <v>25</v>
      </c>
      <c r="E4" s="86" t="s">
        <v>26</v>
      </c>
      <c r="F4" s="86" t="s">
        <v>27</v>
      </c>
      <c r="G4" s="86" t="s">
        <v>2</v>
      </c>
      <c r="H4" s="86" t="s">
        <v>1</v>
      </c>
      <c r="I4" s="86" t="s">
        <v>3</v>
      </c>
      <c r="J4" s="86" t="s">
        <v>28</v>
      </c>
      <c r="K4" s="88" t="s">
        <v>29</v>
      </c>
    </row>
    <row r="5" spans="1:11" ht="22.5" customHeight="1" x14ac:dyDescent="0.25">
      <c r="A5" s="14"/>
      <c r="B5" s="94"/>
      <c r="C5" s="87"/>
      <c r="D5" s="90"/>
      <c r="E5" s="87"/>
      <c r="F5" s="87"/>
      <c r="G5" s="87"/>
      <c r="H5" s="87"/>
      <c r="I5" s="87"/>
      <c r="J5" s="87"/>
      <c r="K5" s="89"/>
    </row>
    <row r="6" spans="1:11" ht="17.25" customHeight="1" x14ac:dyDescent="0.25">
      <c r="A6" s="14"/>
      <c r="B6" s="94"/>
      <c r="C6" s="87"/>
      <c r="D6" s="90"/>
      <c r="E6" s="87"/>
      <c r="F6" s="87"/>
      <c r="G6" s="87"/>
      <c r="H6" s="87"/>
      <c r="I6" s="87"/>
      <c r="J6" s="87"/>
      <c r="K6" s="89"/>
    </row>
    <row r="7" spans="1:11" ht="14.25" customHeight="1" x14ac:dyDescent="0.25">
      <c r="A7" s="14"/>
      <c r="B7" s="95" t="s">
        <v>31</v>
      </c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14">
        <v>1</v>
      </c>
      <c r="B8" s="3" t="s">
        <v>92</v>
      </c>
      <c r="C8" s="6">
        <v>2</v>
      </c>
      <c r="D8" s="1" t="s">
        <v>51</v>
      </c>
      <c r="E8" s="1">
        <v>30</v>
      </c>
      <c r="F8" s="1"/>
      <c r="G8" s="1"/>
      <c r="H8" s="1">
        <v>30</v>
      </c>
      <c r="I8" s="1"/>
      <c r="J8" s="9">
        <f>F8/15</f>
        <v>0</v>
      </c>
      <c r="K8" s="10">
        <f>(G8+H8)/15</f>
        <v>2</v>
      </c>
    </row>
    <row r="9" spans="1:11" x14ac:dyDescent="0.25">
      <c r="A9" s="14">
        <v>2</v>
      </c>
      <c r="B9" s="3" t="s">
        <v>4</v>
      </c>
      <c r="C9" s="6">
        <v>1</v>
      </c>
      <c r="D9" s="1" t="s">
        <v>51</v>
      </c>
      <c r="E9" s="1">
        <v>10</v>
      </c>
      <c r="F9" s="1">
        <v>10</v>
      </c>
      <c r="G9" s="1"/>
      <c r="H9" s="1"/>
      <c r="I9" s="1"/>
      <c r="J9" s="9">
        <v>1</v>
      </c>
      <c r="K9" s="10"/>
    </row>
    <row r="10" spans="1:11" x14ac:dyDescent="0.25">
      <c r="A10" s="14">
        <v>3</v>
      </c>
      <c r="B10" s="3" t="s">
        <v>112</v>
      </c>
      <c r="C10" s="6">
        <v>2</v>
      </c>
      <c r="D10" s="1" t="s">
        <v>51</v>
      </c>
      <c r="E10" s="1">
        <v>30</v>
      </c>
      <c r="F10" s="1">
        <v>15</v>
      </c>
      <c r="G10" s="1">
        <v>5</v>
      </c>
      <c r="H10" s="1">
        <v>10</v>
      </c>
      <c r="I10" s="1"/>
      <c r="J10" s="9">
        <f t="shared" ref="J10:J17" si="0">F10/15</f>
        <v>1</v>
      </c>
      <c r="K10" s="10">
        <f>(G10+H10)/15</f>
        <v>1</v>
      </c>
    </row>
    <row r="11" spans="1:11" x14ac:dyDescent="0.25">
      <c r="A11" s="14">
        <v>4</v>
      </c>
      <c r="B11" s="3" t="s">
        <v>40</v>
      </c>
      <c r="C11" s="6">
        <v>5</v>
      </c>
      <c r="D11" s="1" t="s">
        <v>42</v>
      </c>
      <c r="E11" s="1">
        <v>45</v>
      </c>
      <c r="F11" s="1">
        <v>15</v>
      </c>
      <c r="G11" s="1">
        <v>30</v>
      </c>
      <c r="H11" s="1"/>
      <c r="I11" s="1"/>
      <c r="J11" s="9">
        <f t="shared" si="0"/>
        <v>1</v>
      </c>
      <c r="K11" s="10">
        <f>(G11+H11)/15</f>
        <v>2</v>
      </c>
    </row>
    <row r="12" spans="1:11" x14ac:dyDescent="0.25">
      <c r="A12" s="14">
        <v>5</v>
      </c>
      <c r="B12" s="53" t="s">
        <v>161</v>
      </c>
      <c r="C12" s="6">
        <v>5</v>
      </c>
      <c r="D12" s="1" t="s">
        <v>42</v>
      </c>
      <c r="E12" s="1">
        <v>45</v>
      </c>
      <c r="F12" s="1">
        <v>15</v>
      </c>
      <c r="G12" s="1">
        <v>5</v>
      </c>
      <c r="H12" s="1">
        <v>20</v>
      </c>
      <c r="I12" s="1">
        <v>5</v>
      </c>
      <c r="J12" s="9">
        <f>F12/15</f>
        <v>1</v>
      </c>
      <c r="K12" s="10">
        <f>(G12+H12)/15</f>
        <v>1.6666666666666667</v>
      </c>
    </row>
    <row r="13" spans="1:11" x14ac:dyDescent="0.25">
      <c r="A13" s="14">
        <v>6</v>
      </c>
      <c r="B13" s="3" t="s">
        <v>6</v>
      </c>
      <c r="C13" s="6">
        <v>3</v>
      </c>
      <c r="D13" s="1" t="s">
        <v>42</v>
      </c>
      <c r="E13" s="1">
        <v>30</v>
      </c>
      <c r="F13" s="1">
        <v>15</v>
      </c>
      <c r="G13" s="1">
        <v>15</v>
      </c>
      <c r="H13" s="1"/>
      <c r="I13" s="1"/>
      <c r="J13" s="9">
        <f t="shared" si="0"/>
        <v>1</v>
      </c>
      <c r="K13" s="10">
        <f>(G13+H13)/15</f>
        <v>1</v>
      </c>
    </row>
    <row r="14" spans="1:11" x14ac:dyDescent="0.25">
      <c r="A14" s="14">
        <v>7</v>
      </c>
      <c r="B14" s="3" t="s">
        <v>7</v>
      </c>
      <c r="C14" s="6">
        <v>3</v>
      </c>
      <c r="D14" s="1" t="s">
        <v>51</v>
      </c>
      <c r="E14" s="1">
        <v>30</v>
      </c>
      <c r="F14" s="1">
        <v>30</v>
      </c>
      <c r="G14" s="1"/>
      <c r="H14" s="1"/>
      <c r="I14" s="1"/>
      <c r="J14" s="9">
        <f t="shared" si="0"/>
        <v>2</v>
      </c>
      <c r="K14" s="10"/>
    </row>
    <row r="15" spans="1:11" x14ac:dyDescent="0.25">
      <c r="A15" s="14">
        <v>8</v>
      </c>
      <c r="B15" s="3" t="s">
        <v>21</v>
      </c>
      <c r="C15" s="6">
        <v>3</v>
      </c>
      <c r="D15" s="1" t="s">
        <v>42</v>
      </c>
      <c r="E15" s="1">
        <v>30</v>
      </c>
      <c r="F15" s="1">
        <v>15</v>
      </c>
      <c r="G15" s="1">
        <v>15</v>
      </c>
      <c r="H15" s="1"/>
      <c r="I15" s="1"/>
      <c r="J15" s="9">
        <f t="shared" si="0"/>
        <v>1</v>
      </c>
      <c r="K15" s="10">
        <f>(G15+H15)/15</f>
        <v>1</v>
      </c>
    </row>
    <row r="16" spans="1:11" x14ac:dyDescent="0.25">
      <c r="A16" s="14">
        <v>9</v>
      </c>
      <c r="B16" s="3" t="s">
        <v>9</v>
      </c>
      <c r="C16" s="6">
        <v>1</v>
      </c>
      <c r="D16" s="1" t="s">
        <v>51</v>
      </c>
      <c r="E16" s="1">
        <v>15</v>
      </c>
      <c r="F16" s="1">
        <v>15</v>
      </c>
      <c r="G16" s="1"/>
      <c r="H16" s="1"/>
      <c r="I16" s="1"/>
      <c r="J16" s="9">
        <f>F16/15</f>
        <v>1</v>
      </c>
      <c r="K16" s="10">
        <f>(G16+H16)/15</f>
        <v>0</v>
      </c>
    </row>
    <row r="17" spans="1:11" ht="15.75" customHeight="1" x14ac:dyDescent="0.25">
      <c r="A17" s="14">
        <v>10</v>
      </c>
      <c r="B17" s="3" t="s">
        <v>148</v>
      </c>
      <c r="C17" s="6">
        <v>2</v>
      </c>
      <c r="D17" s="1" t="s">
        <v>51</v>
      </c>
      <c r="E17" s="1">
        <v>30</v>
      </c>
      <c r="F17" s="1">
        <v>30</v>
      </c>
      <c r="G17" s="1"/>
      <c r="H17" s="1"/>
      <c r="I17" s="1"/>
      <c r="J17" s="9">
        <f t="shared" si="0"/>
        <v>2</v>
      </c>
      <c r="K17" s="10"/>
    </row>
    <row r="18" spans="1:11" ht="15.75" customHeight="1" x14ac:dyDescent="0.25">
      <c r="A18" s="14">
        <v>11</v>
      </c>
      <c r="B18" s="3" t="s">
        <v>65</v>
      </c>
      <c r="C18" s="6">
        <v>0</v>
      </c>
      <c r="D18" s="1" t="s">
        <v>51</v>
      </c>
      <c r="E18" s="1">
        <v>30</v>
      </c>
      <c r="F18" s="1"/>
      <c r="G18" s="1">
        <v>30</v>
      </c>
      <c r="H18" s="1"/>
      <c r="I18" s="1"/>
      <c r="J18" s="9"/>
      <c r="K18" s="10">
        <f>(G18+H18)/15</f>
        <v>2</v>
      </c>
    </row>
    <row r="19" spans="1:11" ht="15.75" customHeight="1" x14ac:dyDescent="0.25">
      <c r="A19" s="14">
        <v>12</v>
      </c>
      <c r="B19" s="3" t="s">
        <v>149</v>
      </c>
      <c r="C19" s="6">
        <v>3</v>
      </c>
      <c r="D19" s="1" t="s">
        <v>51</v>
      </c>
      <c r="E19" s="1">
        <v>30</v>
      </c>
      <c r="F19" s="1">
        <v>30</v>
      </c>
      <c r="G19" s="2"/>
      <c r="H19" s="2"/>
      <c r="I19" s="2"/>
      <c r="J19" s="9">
        <f>F19/15</f>
        <v>2</v>
      </c>
      <c r="K19" s="4"/>
    </row>
    <row r="20" spans="1:11" ht="15" customHeight="1" x14ac:dyDescent="0.25">
      <c r="A20" s="14"/>
      <c r="B20" s="54" t="s">
        <v>53</v>
      </c>
      <c r="C20" s="2">
        <f>SUM(C8:C19)</f>
        <v>30</v>
      </c>
      <c r="D20" s="2"/>
      <c r="E20" s="2">
        <f t="shared" ref="E20:K20" si="1">SUM(E8:E19)</f>
        <v>355</v>
      </c>
      <c r="F20" s="2">
        <f t="shared" si="1"/>
        <v>190</v>
      </c>
      <c r="G20" s="2">
        <f t="shared" si="1"/>
        <v>100</v>
      </c>
      <c r="H20" s="2">
        <f t="shared" si="1"/>
        <v>60</v>
      </c>
      <c r="I20" s="2">
        <f t="shared" si="1"/>
        <v>5</v>
      </c>
      <c r="J20" s="2">
        <f t="shared" si="1"/>
        <v>13</v>
      </c>
      <c r="K20" s="2">
        <f t="shared" si="1"/>
        <v>10.666666666666668</v>
      </c>
    </row>
    <row r="21" spans="1:11" x14ac:dyDescent="0.25">
      <c r="A21" s="14"/>
      <c r="B21" s="77" t="s">
        <v>32</v>
      </c>
      <c r="C21" s="78"/>
      <c r="D21" s="78"/>
      <c r="E21" s="78"/>
      <c r="F21" s="78"/>
      <c r="G21" s="78"/>
      <c r="H21" s="78"/>
      <c r="I21" s="78"/>
      <c r="J21" s="78"/>
      <c r="K21" s="79"/>
    </row>
    <row r="22" spans="1:11" x14ac:dyDescent="0.25">
      <c r="A22" s="14">
        <v>13</v>
      </c>
      <c r="B22" s="3" t="s">
        <v>10</v>
      </c>
      <c r="C22" s="6">
        <v>4</v>
      </c>
      <c r="D22" s="1" t="s">
        <v>42</v>
      </c>
      <c r="E22" s="1">
        <v>45</v>
      </c>
      <c r="F22" s="1">
        <v>15</v>
      </c>
      <c r="G22" s="1">
        <v>30</v>
      </c>
      <c r="H22" s="1"/>
      <c r="I22" s="1"/>
      <c r="J22" s="9">
        <f t="shared" ref="J22:J30" si="2">F22/15</f>
        <v>1</v>
      </c>
      <c r="K22" s="10">
        <f>(G22+H22)/15</f>
        <v>2</v>
      </c>
    </row>
    <row r="23" spans="1:11" x14ac:dyDescent="0.25">
      <c r="A23" s="14">
        <v>14</v>
      </c>
      <c r="B23" s="3" t="s">
        <v>69</v>
      </c>
      <c r="C23" s="6">
        <v>2</v>
      </c>
      <c r="D23" s="1" t="s">
        <v>51</v>
      </c>
      <c r="E23" s="1">
        <v>30</v>
      </c>
      <c r="F23" s="1">
        <v>15</v>
      </c>
      <c r="G23" s="1">
        <v>15</v>
      </c>
      <c r="H23" s="1"/>
      <c r="I23" s="1"/>
      <c r="J23" s="9">
        <f t="shared" si="2"/>
        <v>1</v>
      </c>
      <c r="K23" s="10">
        <f>(G23+H23)/15</f>
        <v>1</v>
      </c>
    </row>
    <row r="24" spans="1:11" x14ac:dyDescent="0.25">
      <c r="A24" s="14">
        <v>15</v>
      </c>
      <c r="B24" s="3" t="s">
        <v>104</v>
      </c>
      <c r="C24" s="6">
        <v>6</v>
      </c>
      <c r="D24" s="1" t="s">
        <v>42</v>
      </c>
      <c r="E24" s="1">
        <v>65</v>
      </c>
      <c r="F24" s="1">
        <v>30</v>
      </c>
      <c r="G24" s="1">
        <v>10</v>
      </c>
      <c r="H24" s="1">
        <v>20</v>
      </c>
      <c r="I24" s="1">
        <v>5</v>
      </c>
      <c r="J24" s="9">
        <f>F24/15</f>
        <v>2</v>
      </c>
      <c r="K24" s="10">
        <f>(G24+H24)/15</f>
        <v>2</v>
      </c>
    </row>
    <row r="25" spans="1:11" ht="25.5" x14ac:dyDescent="0.25">
      <c r="A25" s="14">
        <v>16</v>
      </c>
      <c r="B25" s="3" t="s">
        <v>12</v>
      </c>
      <c r="C25" s="6">
        <v>3</v>
      </c>
      <c r="D25" s="1" t="s">
        <v>42</v>
      </c>
      <c r="E25" s="1">
        <v>30</v>
      </c>
      <c r="F25" s="1">
        <v>15</v>
      </c>
      <c r="G25" s="1">
        <v>15</v>
      </c>
      <c r="H25" s="1"/>
      <c r="I25" s="1"/>
      <c r="J25" s="9">
        <f t="shared" si="2"/>
        <v>1</v>
      </c>
      <c r="K25" s="10">
        <v>1</v>
      </c>
    </row>
    <row r="26" spans="1:11" ht="14.25" customHeight="1" x14ac:dyDescent="0.25">
      <c r="A26" s="14">
        <v>17</v>
      </c>
      <c r="B26" s="3" t="s">
        <v>58</v>
      </c>
      <c r="C26" s="6">
        <v>6</v>
      </c>
      <c r="D26" s="1" t="s">
        <v>42</v>
      </c>
      <c r="E26" s="1">
        <v>60</v>
      </c>
      <c r="F26" s="1">
        <v>30</v>
      </c>
      <c r="G26" s="1">
        <v>30</v>
      </c>
      <c r="H26" s="1"/>
      <c r="I26" s="1"/>
      <c r="J26" s="9">
        <f>F26/15</f>
        <v>2</v>
      </c>
      <c r="K26" s="10">
        <f>(G26+H26)/15</f>
        <v>2</v>
      </c>
    </row>
    <row r="27" spans="1:11" x14ac:dyDescent="0.25">
      <c r="A27" s="14">
        <v>18</v>
      </c>
      <c r="B27" s="3" t="s">
        <v>90</v>
      </c>
      <c r="C27" s="6">
        <v>2</v>
      </c>
      <c r="D27" s="1" t="s">
        <v>51</v>
      </c>
      <c r="E27" s="1">
        <v>30</v>
      </c>
      <c r="F27" s="1"/>
      <c r="G27" s="1"/>
      <c r="H27" s="1">
        <v>30</v>
      </c>
      <c r="I27" s="1"/>
      <c r="J27" s="9">
        <f t="shared" si="2"/>
        <v>0</v>
      </c>
      <c r="K27" s="10">
        <f t="shared" ref="K27:K30" si="3">(G27+H27)/15</f>
        <v>2</v>
      </c>
    </row>
    <row r="28" spans="1:11" x14ac:dyDescent="0.25">
      <c r="A28" s="14">
        <v>19</v>
      </c>
      <c r="B28" s="3" t="s">
        <v>66</v>
      </c>
      <c r="C28" s="6">
        <v>0</v>
      </c>
      <c r="D28" s="1" t="s">
        <v>51</v>
      </c>
      <c r="E28" s="1">
        <v>30</v>
      </c>
      <c r="F28" s="1"/>
      <c r="G28" s="1">
        <v>30</v>
      </c>
      <c r="H28" s="1"/>
      <c r="I28" s="1"/>
      <c r="J28" s="9">
        <f t="shared" si="2"/>
        <v>0</v>
      </c>
      <c r="K28" s="10">
        <f t="shared" si="3"/>
        <v>2</v>
      </c>
    </row>
    <row r="29" spans="1:11" ht="15" customHeight="1" x14ac:dyDescent="0.25">
      <c r="A29" s="14">
        <v>20</v>
      </c>
      <c r="B29" s="3" t="s">
        <v>113</v>
      </c>
      <c r="C29" s="6">
        <v>2</v>
      </c>
      <c r="D29" s="1" t="s">
        <v>51</v>
      </c>
      <c r="E29" s="1">
        <v>30</v>
      </c>
      <c r="F29" s="1">
        <v>15</v>
      </c>
      <c r="G29" s="1">
        <v>15</v>
      </c>
      <c r="H29" s="1"/>
      <c r="I29" s="1"/>
      <c r="J29" s="9">
        <f t="shared" si="2"/>
        <v>1</v>
      </c>
      <c r="K29" s="10">
        <f t="shared" si="3"/>
        <v>1</v>
      </c>
    </row>
    <row r="30" spans="1:11" x14ac:dyDescent="0.25">
      <c r="A30" s="14">
        <v>21</v>
      </c>
      <c r="B30" s="3" t="s">
        <v>114</v>
      </c>
      <c r="C30" s="6">
        <v>5</v>
      </c>
      <c r="D30" s="1" t="s">
        <v>51</v>
      </c>
      <c r="E30" s="1">
        <v>45</v>
      </c>
      <c r="F30" s="1"/>
      <c r="G30" s="1">
        <v>0</v>
      </c>
      <c r="H30" s="1">
        <v>45</v>
      </c>
      <c r="I30" s="1"/>
      <c r="J30" s="9">
        <f t="shared" si="2"/>
        <v>0</v>
      </c>
      <c r="K30" s="10">
        <f t="shared" si="3"/>
        <v>3</v>
      </c>
    </row>
    <row r="31" spans="1:11" ht="21" customHeight="1" x14ac:dyDescent="0.25">
      <c r="A31" s="14"/>
      <c r="B31" s="54" t="s">
        <v>53</v>
      </c>
      <c r="C31" s="2">
        <f>SUM(C22:C30)</f>
        <v>30</v>
      </c>
      <c r="D31" s="2"/>
      <c r="E31" s="2">
        <f t="shared" ref="E31:K31" si="4">SUM(E22:E30)</f>
        <v>365</v>
      </c>
      <c r="F31" s="2">
        <f t="shared" si="4"/>
        <v>120</v>
      </c>
      <c r="G31" s="2">
        <f t="shared" si="4"/>
        <v>145</v>
      </c>
      <c r="H31" s="2">
        <f t="shared" si="4"/>
        <v>95</v>
      </c>
      <c r="I31" s="2">
        <f t="shared" si="4"/>
        <v>5</v>
      </c>
      <c r="J31" s="2">
        <f t="shared" si="4"/>
        <v>8</v>
      </c>
      <c r="K31" s="2">
        <f t="shared" si="4"/>
        <v>16</v>
      </c>
    </row>
    <row r="32" spans="1:11" x14ac:dyDescent="0.25">
      <c r="A32" s="14"/>
      <c r="B32" s="77" t="s">
        <v>33</v>
      </c>
      <c r="C32" s="78"/>
      <c r="D32" s="78"/>
      <c r="E32" s="78"/>
      <c r="F32" s="78"/>
      <c r="G32" s="78"/>
      <c r="H32" s="78"/>
      <c r="I32" s="78"/>
      <c r="J32" s="78"/>
      <c r="K32" s="79"/>
    </row>
    <row r="33" spans="1:14" x14ac:dyDescent="0.25">
      <c r="A33" s="14">
        <v>22</v>
      </c>
      <c r="B33" s="3" t="s">
        <v>22</v>
      </c>
      <c r="C33" s="6">
        <v>2</v>
      </c>
      <c r="D33" s="1" t="s">
        <v>51</v>
      </c>
      <c r="E33" s="1">
        <v>30</v>
      </c>
      <c r="F33" s="1">
        <v>15</v>
      </c>
      <c r="G33" s="1">
        <v>15</v>
      </c>
      <c r="H33" s="1"/>
      <c r="I33" s="1"/>
      <c r="J33" s="9">
        <f>F33/15</f>
        <v>1</v>
      </c>
      <c r="K33" s="10">
        <f>(G33+H33)/15</f>
        <v>1</v>
      </c>
    </row>
    <row r="34" spans="1:14" x14ac:dyDescent="0.25">
      <c r="A34" s="14">
        <v>23</v>
      </c>
      <c r="B34" s="3" t="s">
        <v>64</v>
      </c>
      <c r="C34" s="6">
        <v>3</v>
      </c>
      <c r="D34" s="1" t="s">
        <v>42</v>
      </c>
      <c r="E34" s="1">
        <v>36</v>
      </c>
      <c r="F34" s="1">
        <v>15</v>
      </c>
      <c r="G34" s="1">
        <v>5</v>
      </c>
      <c r="H34" s="1">
        <v>10</v>
      </c>
      <c r="I34" s="1">
        <v>6</v>
      </c>
      <c r="J34" s="9">
        <f t="shared" ref="J34:J41" si="5">F34/15</f>
        <v>1</v>
      </c>
      <c r="K34" s="10">
        <f t="shared" ref="K34:K41" si="6">(G34+H34)/15</f>
        <v>1</v>
      </c>
    </row>
    <row r="35" spans="1:14" ht="25.5" x14ac:dyDescent="0.25">
      <c r="A35" s="14">
        <v>24</v>
      </c>
      <c r="B35" s="3" t="s">
        <v>11</v>
      </c>
      <c r="C35" s="6">
        <v>3</v>
      </c>
      <c r="D35" s="1" t="s">
        <v>42</v>
      </c>
      <c r="E35" s="1">
        <v>45</v>
      </c>
      <c r="F35" s="1">
        <v>15</v>
      </c>
      <c r="G35" s="1">
        <v>30</v>
      </c>
      <c r="H35" s="1"/>
      <c r="I35" s="1"/>
      <c r="J35" s="9">
        <f t="shared" si="5"/>
        <v>1</v>
      </c>
      <c r="K35" s="10">
        <f t="shared" si="6"/>
        <v>2</v>
      </c>
    </row>
    <row r="36" spans="1:14" ht="20.25" customHeight="1" x14ac:dyDescent="0.25">
      <c r="A36" s="14">
        <v>25</v>
      </c>
      <c r="B36" s="3" t="s">
        <v>61</v>
      </c>
      <c r="C36" s="6">
        <v>5</v>
      </c>
      <c r="D36" s="1" t="s">
        <v>51</v>
      </c>
      <c r="E36" s="1">
        <v>60</v>
      </c>
      <c r="F36" s="1">
        <v>30</v>
      </c>
      <c r="G36" s="1">
        <v>30</v>
      </c>
      <c r="H36" s="1"/>
      <c r="I36" s="1"/>
      <c r="J36" s="9">
        <f t="shared" si="5"/>
        <v>2</v>
      </c>
      <c r="K36" s="10">
        <f t="shared" si="6"/>
        <v>2</v>
      </c>
    </row>
    <row r="37" spans="1:14" x14ac:dyDescent="0.25">
      <c r="A37" s="14">
        <v>26</v>
      </c>
      <c r="B37" s="3" t="s">
        <v>211</v>
      </c>
      <c r="C37" s="6">
        <v>2</v>
      </c>
      <c r="D37" s="1" t="s">
        <v>51</v>
      </c>
      <c r="E37" s="1">
        <v>30</v>
      </c>
      <c r="F37" s="1"/>
      <c r="G37" s="1"/>
      <c r="H37" s="1">
        <v>30</v>
      </c>
      <c r="I37" s="1"/>
      <c r="J37" s="9">
        <f t="shared" si="5"/>
        <v>0</v>
      </c>
      <c r="K37" s="10">
        <f t="shared" si="6"/>
        <v>2</v>
      </c>
    </row>
    <row r="38" spans="1:14" s="13" customFormat="1" x14ac:dyDescent="0.25">
      <c r="A38" s="14">
        <v>27</v>
      </c>
      <c r="B38" s="3" t="s">
        <v>97</v>
      </c>
      <c r="C38" s="6">
        <v>5</v>
      </c>
      <c r="D38" s="1" t="s">
        <v>51</v>
      </c>
      <c r="E38" s="1">
        <v>60</v>
      </c>
      <c r="F38" s="1">
        <v>15</v>
      </c>
      <c r="G38" s="1">
        <v>15</v>
      </c>
      <c r="H38" s="1">
        <v>30</v>
      </c>
      <c r="I38" s="1"/>
      <c r="J38" s="9">
        <f t="shared" si="5"/>
        <v>1</v>
      </c>
      <c r="K38" s="10">
        <f t="shared" si="6"/>
        <v>3</v>
      </c>
    </row>
    <row r="39" spans="1:14" ht="15" customHeight="1" x14ac:dyDescent="0.25">
      <c r="A39" s="14">
        <v>28</v>
      </c>
      <c r="B39" s="3" t="s">
        <v>91</v>
      </c>
      <c r="C39" s="6">
        <v>2</v>
      </c>
      <c r="D39" s="1" t="s">
        <v>51</v>
      </c>
      <c r="E39" s="1">
        <v>30</v>
      </c>
      <c r="F39" s="1"/>
      <c r="G39" s="1"/>
      <c r="H39" s="1">
        <v>30</v>
      </c>
      <c r="I39" s="1"/>
      <c r="J39" s="9">
        <f t="shared" si="5"/>
        <v>0</v>
      </c>
      <c r="K39" s="10">
        <f t="shared" si="6"/>
        <v>2</v>
      </c>
    </row>
    <row r="40" spans="1:14" x14ac:dyDescent="0.25">
      <c r="A40" s="14">
        <v>29</v>
      </c>
      <c r="B40" s="55" t="s">
        <v>115</v>
      </c>
      <c r="C40" s="6">
        <v>5</v>
      </c>
      <c r="D40" s="1" t="s">
        <v>51</v>
      </c>
      <c r="E40" s="1">
        <v>45</v>
      </c>
      <c r="F40" s="1"/>
      <c r="G40" s="1">
        <v>15</v>
      </c>
      <c r="H40" s="1">
        <v>30</v>
      </c>
      <c r="I40" s="1"/>
      <c r="J40" s="9">
        <f t="shared" si="5"/>
        <v>0</v>
      </c>
      <c r="K40" s="10">
        <f t="shared" si="6"/>
        <v>3</v>
      </c>
    </row>
    <row r="41" spans="1:14" s="14" customFormat="1" ht="20.25" customHeight="1" x14ac:dyDescent="0.25">
      <c r="A41" s="14">
        <v>30</v>
      </c>
      <c r="B41" s="3" t="s">
        <v>116</v>
      </c>
      <c r="C41" s="6">
        <v>2</v>
      </c>
      <c r="D41" s="1" t="s">
        <v>51</v>
      </c>
      <c r="E41" s="1">
        <v>30</v>
      </c>
      <c r="F41" s="1">
        <v>30</v>
      </c>
      <c r="G41" s="1"/>
      <c r="H41" s="1"/>
      <c r="I41" s="1"/>
      <c r="J41" s="9">
        <f t="shared" si="5"/>
        <v>2</v>
      </c>
      <c r="K41" s="10">
        <f t="shared" si="6"/>
        <v>0</v>
      </c>
    </row>
    <row r="42" spans="1:14" ht="18.75" customHeight="1" x14ac:dyDescent="0.25">
      <c r="A42" s="64">
        <v>31</v>
      </c>
      <c r="B42" s="3" t="s">
        <v>117</v>
      </c>
      <c r="C42" s="6">
        <v>1</v>
      </c>
      <c r="D42" s="18" t="s">
        <v>51</v>
      </c>
      <c r="E42" s="1">
        <v>15</v>
      </c>
      <c r="F42" s="18">
        <v>15</v>
      </c>
      <c r="G42" s="1"/>
      <c r="H42" s="18"/>
      <c r="I42" s="18"/>
      <c r="J42" s="9"/>
      <c r="K42" s="10">
        <v>1</v>
      </c>
    </row>
    <row r="43" spans="1:14" x14ac:dyDescent="0.25">
      <c r="A43" s="14"/>
      <c r="B43" s="54" t="s">
        <v>53</v>
      </c>
      <c r="C43" s="2">
        <f>SUM(C33:C42)</f>
        <v>30</v>
      </c>
      <c r="D43" s="2"/>
      <c r="E43" s="2">
        <f t="shared" ref="E43:K43" si="7">SUM(E33:E42)</f>
        <v>381</v>
      </c>
      <c r="F43" s="2">
        <f t="shared" si="7"/>
        <v>135</v>
      </c>
      <c r="G43" s="2">
        <f t="shared" si="7"/>
        <v>110</v>
      </c>
      <c r="H43" s="2">
        <f t="shared" si="7"/>
        <v>130</v>
      </c>
      <c r="I43" s="2">
        <f t="shared" si="7"/>
        <v>6</v>
      </c>
      <c r="J43" s="2">
        <f t="shared" si="7"/>
        <v>8</v>
      </c>
      <c r="K43" s="2">
        <f t="shared" si="7"/>
        <v>17</v>
      </c>
    </row>
    <row r="44" spans="1:14" x14ac:dyDescent="0.25">
      <c r="A44" s="14"/>
      <c r="B44" s="77" t="s">
        <v>34</v>
      </c>
      <c r="C44" s="78"/>
      <c r="D44" s="78"/>
      <c r="E44" s="78"/>
      <c r="F44" s="78"/>
      <c r="G44" s="78"/>
      <c r="H44" s="78"/>
      <c r="I44" s="78"/>
      <c r="J44" s="78"/>
      <c r="K44" s="79"/>
      <c r="N44" s="13"/>
    </row>
    <row r="45" spans="1:14" x14ac:dyDescent="0.25">
      <c r="A45" s="14">
        <v>32</v>
      </c>
      <c r="B45" s="3" t="s">
        <v>212</v>
      </c>
      <c r="C45" s="6">
        <v>2</v>
      </c>
      <c r="D45" s="6"/>
      <c r="E45" s="6">
        <v>30</v>
      </c>
      <c r="F45" s="6">
        <v>15</v>
      </c>
      <c r="G45" s="6">
        <v>5</v>
      </c>
      <c r="H45" s="6">
        <v>10</v>
      </c>
      <c r="I45" s="6"/>
      <c r="J45" s="6"/>
      <c r="K45" s="31"/>
    </row>
    <row r="46" spans="1:14" x14ac:dyDescent="0.25">
      <c r="A46" s="14">
        <v>33</v>
      </c>
      <c r="B46" s="3" t="s">
        <v>57</v>
      </c>
      <c r="C46" s="6">
        <v>7</v>
      </c>
      <c r="D46" s="6" t="s">
        <v>42</v>
      </c>
      <c r="E46" s="6">
        <v>70</v>
      </c>
      <c r="F46" s="6">
        <v>30</v>
      </c>
      <c r="G46" s="6">
        <v>10</v>
      </c>
      <c r="H46" s="6">
        <v>30</v>
      </c>
      <c r="I46" s="6"/>
      <c r="J46" s="27">
        <f>F46/15</f>
        <v>2</v>
      </c>
      <c r="K46" s="31">
        <f>(G46+H46)/15</f>
        <v>2.6666666666666665</v>
      </c>
    </row>
    <row r="47" spans="1:14" x14ac:dyDescent="0.25">
      <c r="A47" s="14">
        <v>34</v>
      </c>
      <c r="B47" s="3" t="s">
        <v>14</v>
      </c>
      <c r="C47" s="6">
        <v>4</v>
      </c>
      <c r="D47" s="6" t="s">
        <v>42</v>
      </c>
      <c r="E47" s="6">
        <v>45</v>
      </c>
      <c r="F47" s="6">
        <v>15</v>
      </c>
      <c r="G47" s="6">
        <v>10</v>
      </c>
      <c r="H47" s="6">
        <v>15</v>
      </c>
      <c r="I47" s="6">
        <v>5</v>
      </c>
      <c r="J47" s="27">
        <f t="shared" ref="J47:J52" si="8">F47/15</f>
        <v>1</v>
      </c>
      <c r="K47" s="31">
        <f t="shared" ref="K47:K52" si="9">(G47+H47)/15</f>
        <v>1.6666666666666667</v>
      </c>
    </row>
    <row r="48" spans="1:14" x14ac:dyDescent="0.25">
      <c r="A48" s="14">
        <v>35</v>
      </c>
      <c r="B48" s="3" t="s">
        <v>55</v>
      </c>
      <c r="C48" s="6">
        <v>3</v>
      </c>
      <c r="D48" s="6" t="s">
        <v>51</v>
      </c>
      <c r="E48" s="6">
        <v>44</v>
      </c>
      <c r="F48" s="6">
        <v>15</v>
      </c>
      <c r="G48" s="6">
        <v>10</v>
      </c>
      <c r="H48" s="6">
        <v>15</v>
      </c>
      <c r="I48" s="6">
        <v>4</v>
      </c>
      <c r="J48" s="27">
        <f>F48/15</f>
        <v>1</v>
      </c>
      <c r="K48" s="31">
        <v>2</v>
      </c>
    </row>
    <row r="49" spans="1:11" x14ac:dyDescent="0.25">
      <c r="A49" s="14">
        <v>36</v>
      </c>
      <c r="B49" s="3" t="s">
        <v>153</v>
      </c>
      <c r="C49" s="6">
        <v>2</v>
      </c>
      <c r="D49" s="6" t="s">
        <v>51</v>
      </c>
      <c r="E49" s="6">
        <v>30</v>
      </c>
      <c r="F49" s="6">
        <v>15</v>
      </c>
      <c r="G49" s="6">
        <v>5</v>
      </c>
      <c r="H49" s="6">
        <v>10</v>
      </c>
      <c r="I49" s="6"/>
      <c r="J49" s="27">
        <f>F49/15</f>
        <v>1</v>
      </c>
      <c r="K49" s="31">
        <f>(G49+H49)/15</f>
        <v>1</v>
      </c>
    </row>
    <row r="50" spans="1:11" x14ac:dyDescent="0.25">
      <c r="A50" s="14">
        <v>37</v>
      </c>
      <c r="B50" s="3" t="s">
        <v>89</v>
      </c>
      <c r="C50" s="6">
        <v>4</v>
      </c>
      <c r="D50" s="6" t="s">
        <v>42</v>
      </c>
      <c r="E50" s="6">
        <v>45</v>
      </c>
      <c r="F50" s="6"/>
      <c r="G50" s="6"/>
      <c r="H50" s="6">
        <v>45</v>
      </c>
      <c r="I50" s="6"/>
      <c r="J50" s="27">
        <f t="shared" si="8"/>
        <v>0</v>
      </c>
      <c r="K50" s="31">
        <f t="shared" si="9"/>
        <v>3</v>
      </c>
    </row>
    <row r="51" spans="1:11" x14ac:dyDescent="0.25">
      <c r="A51" s="14">
        <v>38</v>
      </c>
      <c r="B51" s="3" t="s">
        <v>118</v>
      </c>
      <c r="C51" s="6">
        <v>2</v>
      </c>
      <c r="D51" s="6" t="s">
        <v>51</v>
      </c>
      <c r="E51" s="6">
        <v>30</v>
      </c>
      <c r="F51" s="6">
        <v>30</v>
      </c>
      <c r="G51" s="6"/>
      <c r="H51" s="6"/>
      <c r="I51" s="6"/>
      <c r="J51" s="27">
        <f>F51/15</f>
        <v>2</v>
      </c>
      <c r="K51" s="31">
        <f>(G51+H51)/15</f>
        <v>0</v>
      </c>
    </row>
    <row r="52" spans="1:11" x14ac:dyDescent="0.25">
      <c r="A52" s="14">
        <v>39</v>
      </c>
      <c r="B52" s="3" t="s">
        <v>119</v>
      </c>
      <c r="C52" s="6">
        <v>2</v>
      </c>
      <c r="D52" s="6" t="s">
        <v>51</v>
      </c>
      <c r="E52" s="6">
        <v>30</v>
      </c>
      <c r="F52" s="6">
        <v>30</v>
      </c>
      <c r="G52" s="6"/>
      <c r="H52" s="6"/>
      <c r="I52" s="6"/>
      <c r="J52" s="27">
        <f t="shared" si="8"/>
        <v>2</v>
      </c>
      <c r="K52" s="31">
        <f t="shared" si="9"/>
        <v>0</v>
      </c>
    </row>
    <row r="53" spans="1:11" x14ac:dyDescent="0.25">
      <c r="A53" s="14">
        <v>40</v>
      </c>
      <c r="B53" s="3" t="s">
        <v>120</v>
      </c>
      <c r="C53" s="6">
        <v>4</v>
      </c>
      <c r="D53" s="6" t="s">
        <v>42</v>
      </c>
      <c r="E53" s="6">
        <v>45</v>
      </c>
      <c r="F53" s="6">
        <v>15</v>
      </c>
      <c r="G53" s="6">
        <v>10</v>
      </c>
      <c r="H53" s="6">
        <v>15</v>
      </c>
      <c r="I53" s="6">
        <v>5</v>
      </c>
      <c r="J53" s="27">
        <f>F53/15</f>
        <v>1</v>
      </c>
      <c r="K53" s="31">
        <v>2</v>
      </c>
    </row>
    <row r="54" spans="1:11" x14ac:dyDescent="0.25">
      <c r="A54" s="14"/>
      <c r="B54" s="54" t="s">
        <v>53</v>
      </c>
      <c r="C54" s="11">
        <f>SUM(C45:C53)</f>
        <v>30</v>
      </c>
      <c r="D54" s="11"/>
      <c r="E54" s="11">
        <f t="shared" ref="E54:K54" si="10">SUM(E45:E53)</f>
        <v>369</v>
      </c>
      <c r="F54" s="11">
        <f t="shared" si="10"/>
        <v>165</v>
      </c>
      <c r="G54" s="11">
        <f t="shared" si="10"/>
        <v>50</v>
      </c>
      <c r="H54" s="11">
        <f t="shared" si="10"/>
        <v>140</v>
      </c>
      <c r="I54" s="11">
        <f t="shared" si="10"/>
        <v>14</v>
      </c>
      <c r="J54" s="11">
        <f t="shared" si="10"/>
        <v>10</v>
      </c>
      <c r="K54" s="11">
        <f t="shared" si="10"/>
        <v>12.333333333333332</v>
      </c>
    </row>
    <row r="55" spans="1:11" x14ac:dyDescent="0.25">
      <c r="A55" s="14"/>
      <c r="B55" s="77" t="s">
        <v>35</v>
      </c>
      <c r="C55" s="78"/>
      <c r="D55" s="78"/>
      <c r="E55" s="78"/>
      <c r="F55" s="78"/>
      <c r="G55" s="78"/>
      <c r="H55" s="78"/>
      <c r="I55" s="78"/>
      <c r="J55" s="78"/>
      <c r="K55" s="79"/>
    </row>
    <row r="56" spans="1:11" x14ac:dyDescent="0.25">
      <c r="A56" s="14">
        <v>41</v>
      </c>
      <c r="B56" s="3" t="s">
        <v>15</v>
      </c>
      <c r="C56" s="6">
        <v>4</v>
      </c>
      <c r="D56" s="1" t="s">
        <v>42</v>
      </c>
      <c r="E56" s="1">
        <v>45</v>
      </c>
      <c r="F56" s="1">
        <v>15</v>
      </c>
      <c r="G56" s="1">
        <v>15</v>
      </c>
      <c r="H56" s="1">
        <v>10</v>
      </c>
      <c r="I56" s="1">
        <v>5</v>
      </c>
      <c r="J56" s="9">
        <f t="shared" ref="J56:J64" si="11">F56/15</f>
        <v>1</v>
      </c>
      <c r="K56" s="10">
        <v>2</v>
      </c>
    </row>
    <row r="57" spans="1:11" x14ac:dyDescent="0.25">
      <c r="A57" s="14">
        <v>42</v>
      </c>
      <c r="B57" s="3" t="s">
        <v>154</v>
      </c>
      <c r="C57" s="6">
        <v>2</v>
      </c>
      <c r="D57" s="1" t="s">
        <v>51</v>
      </c>
      <c r="E57" s="1">
        <v>35</v>
      </c>
      <c r="F57" s="1">
        <v>15</v>
      </c>
      <c r="G57" s="1">
        <v>15</v>
      </c>
      <c r="H57" s="1"/>
      <c r="I57" s="1">
        <v>5</v>
      </c>
      <c r="J57" s="9">
        <v>1</v>
      </c>
      <c r="K57" s="10">
        <v>1</v>
      </c>
    </row>
    <row r="58" spans="1:11" x14ac:dyDescent="0.25">
      <c r="A58" s="14">
        <v>43</v>
      </c>
      <c r="B58" s="3" t="s">
        <v>18</v>
      </c>
      <c r="C58" s="6">
        <v>3</v>
      </c>
      <c r="D58" s="1" t="s">
        <v>51</v>
      </c>
      <c r="E58" s="1">
        <v>45</v>
      </c>
      <c r="F58" s="1">
        <v>15</v>
      </c>
      <c r="G58" s="1">
        <v>30</v>
      </c>
      <c r="H58" s="1"/>
      <c r="I58" s="1"/>
      <c r="J58" s="9">
        <f t="shared" si="11"/>
        <v>1</v>
      </c>
      <c r="K58" s="10">
        <f t="shared" ref="K58:K64" si="12">(G58+H58)/15</f>
        <v>2</v>
      </c>
    </row>
    <row r="59" spans="1:11" x14ac:dyDescent="0.25">
      <c r="A59" s="14">
        <v>44</v>
      </c>
      <c r="B59" s="3" t="s">
        <v>20</v>
      </c>
      <c r="C59" s="6">
        <v>6</v>
      </c>
      <c r="D59" s="1" t="s">
        <v>42</v>
      </c>
      <c r="E59" s="1">
        <v>80</v>
      </c>
      <c r="F59" s="1">
        <v>30</v>
      </c>
      <c r="G59" s="1">
        <v>10</v>
      </c>
      <c r="H59" s="1">
        <v>30</v>
      </c>
      <c r="I59" s="1">
        <v>10</v>
      </c>
      <c r="J59" s="9">
        <f t="shared" si="11"/>
        <v>2</v>
      </c>
      <c r="K59" s="10">
        <v>2</v>
      </c>
    </row>
    <row r="60" spans="1:11" x14ac:dyDescent="0.25">
      <c r="A60" s="14">
        <v>45</v>
      </c>
      <c r="B60" s="3" t="s">
        <v>17</v>
      </c>
      <c r="C60" s="6">
        <v>2</v>
      </c>
      <c r="D60" s="1" t="s">
        <v>51</v>
      </c>
      <c r="E60" s="1">
        <v>30</v>
      </c>
      <c r="F60" s="1">
        <v>15</v>
      </c>
      <c r="G60" s="1">
        <v>15</v>
      </c>
      <c r="H60" s="1"/>
      <c r="I60" s="1"/>
      <c r="J60" s="9">
        <f>F60/15</f>
        <v>1</v>
      </c>
      <c r="K60" s="10">
        <f>(G60+H60)/15</f>
        <v>1</v>
      </c>
    </row>
    <row r="61" spans="1:11" x14ac:dyDescent="0.25">
      <c r="A61" s="14">
        <v>46</v>
      </c>
      <c r="B61" s="3" t="s">
        <v>16</v>
      </c>
      <c r="C61" s="6">
        <v>4</v>
      </c>
      <c r="D61" s="1" t="s">
        <v>51</v>
      </c>
      <c r="E61" s="1">
        <v>40</v>
      </c>
      <c r="F61" s="1">
        <v>15</v>
      </c>
      <c r="G61" s="1">
        <v>10</v>
      </c>
      <c r="H61" s="1">
        <v>15</v>
      </c>
      <c r="I61" s="1"/>
      <c r="J61" s="9">
        <f>F61/15</f>
        <v>1</v>
      </c>
      <c r="K61" s="10">
        <v>2</v>
      </c>
    </row>
    <row r="62" spans="1:11" x14ac:dyDescent="0.25">
      <c r="A62" s="14">
        <v>47</v>
      </c>
      <c r="B62" s="3" t="s">
        <v>121</v>
      </c>
      <c r="C62" s="6">
        <v>3</v>
      </c>
      <c r="D62" s="1" t="s">
        <v>51</v>
      </c>
      <c r="E62" s="1">
        <v>30</v>
      </c>
      <c r="F62" s="1"/>
      <c r="G62" s="1">
        <v>10</v>
      </c>
      <c r="H62" s="1">
        <v>20</v>
      </c>
      <c r="I62" s="1"/>
      <c r="J62" s="9">
        <f>F62/15</f>
        <v>0</v>
      </c>
      <c r="K62" s="10">
        <f>(G62+H62)/15</f>
        <v>2</v>
      </c>
    </row>
    <row r="63" spans="1:11" x14ac:dyDescent="0.25">
      <c r="A63" s="14">
        <v>48</v>
      </c>
      <c r="B63" s="3" t="s">
        <v>122</v>
      </c>
      <c r="C63" s="6">
        <v>4</v>
      </c>
      <c r="D63" s="1" t="s">
        <v>51</v>
      </c>
      <c r="E63" s="1">
        <v>50</v>
      </c>
      <c r="F63" s="1">
        <v>15</v>
      </c>
      <c r="G63" s="1">
        <v>10</v>
      </c>
      <c r="H63" s="1">
        <v>20</v>
      </c>
      <c r="I63" s="1">
        <v>5</v>
      </c>
      <c r="J63" s="9">
        <f>F63/15</f>
        <v>1</v>
      </c>
      <c r="K63" s="10">
        <v>2</v>
      </c>
    </row>
    <row r="64" spans="1:11" x14ac:dyDescent="0.25">
      <c r="A64" s="14">
        <v>49</v>
      </c>
      <c r="B64" s="3" t="s">
        <v>123</v>
      </c>
      <c r="C64" s="6">
        <v>2</v>
      </c>
      <c r="D64" s="1" t="s">
        <v>51</v>
      </c>
      <c r="E64" s="1">
        <v>30</v>
      </c>
      <c r="F64" s="1">
        <v>30</v>
      </c>
      <c r="G64" s="1"/>
      <c r="H64" s="1"/>
      <c r="I64" s="1"/>
      <c r="J64" s="9">
        <f t="shared" si="11"/>
        <v>2</v>
      </c>
      <c r="K64" s="10">
        <f t="shared" si="12"/>
        <v>0</v>
      </c>
    </row>
    <row r="65" spans="1:11" x14ac:dyDescent="0.25">
      <c r="A65" s="14"/>
      <c r="B65" s="54" t="s">
        <v>53</v>
      </c>
      <c r="C65" s="2">
        <f>SUM(C56:C64)</f>
        <v>30</v>
      </c>
      <c r="D65" s="2"/>
      <c r="E65" s="2">
        <f t="shared" ref="E65:K65" si="13">SUM(E56:E64)</f>
        <v>385</v>
      </c>
      <c r="F65" s="2">
        <f t="shared" si="13"/>
        <v>150</v>
      </c>
      <c r="G65" s="2">
        <f t="shared" si="13"/>
        <v>115</v>
      </c>
      <c r="H65" s="2">
        <f t="shared" si="13"/>
        <v>95</v>
      </c>
      <c r="I65" s="2">
        <f t="shared" si="13"/>
        <v>25</v>
      </c>
      <c r="J65" s="2">
        <f t="shared" si="13"/>
        <v>10</v>
      </c>
      <c r="K65" s="2">
        <f t="shared" si="13"/>
        <v>14</v>
      </c>
    </row>
    <row r="66" spans="1:11" ht="18.75" customHeight="1" x14ac:dyDescent="0.25">
      <c r="A66" s="14"/>
      <c r="B66" s="77" t="s">
        <v>36</v>
      </c>
      <c r="C66" s="78"/>
      <c r="D66" s="78"/>
      <c r="E66" s="78"/>
      <c r="F66" s="78"/>
      <c r="G66" s="78"/>
      <c r="H66" s="78"/>
      <c r="I66" s="78"/>
      <c r="J66" s="78"/>
      <c r="K66" s="79"/>
    </row>
    <row r="67" spans="1:11" ht="12.75" customHeight="1" x14ac:dyDescent="0.25">
      <c r="A67" s="14">
        <v>50</v>
      </c>
      <c r="B67" s="3" t="s">
        <v>215</v>
      </c>
      <c r="C67" s="6">
        <v>2</v>
      </c>
      <c r="D67" s="1" t="s">
        <v>51</v>
      </c>
      <c r="E67" s="1">
        <v>40</v>
      </c>
      <c r="F67" s="1">
        <v>10</v>
      </c>
      <c r="G67" s="1">
        <v>30</v>
      </c>
      <c r="H67" s="1"/>
      <c r="I67" s="1"/>
      <c r="J67" s="9">
        <f t="shared" ref="J67:J75" si="14">F67/15</f>
        <v>0.66666666666666663</v>
      </c>
      <c r="K67" s="10">
        <f t="shared" ref="K67:K75" si="15">(G67+H67)/15</f>
        <v>2</v>
      </c>
    </row>
    <row r="68" spans="1:11" x14ac:dyDescent="0.25">
      <c r="A68" s="14">
        <v>51</v>
      </c>
      <c r="B68" s="3" t="s">
        <v>23</v>
      </c>
      <c r="C68" s="6">
        <v>3</v>
      </c>
      <c r="D68" s="1" t="s">
        <v>51</v>
      </c>
      <c r="E68" s="1">
        <v>45</v>
      </c>
      <c r="F68" s="1">
        <v>15</v>
      </c>
      <c r="G68" s="1">
        <v>10</v>
      </c>
      <c r="H68" s="1">
        <v>15</v>
      </c>
      <c r="I68" s="1">
        <v>5</v>
      </c>
      <c r="J68" s="9">
        <f>F68/15</f>
        <v>1</v>
      </c>
      <c r="K68" s="10">
        <v>2</v>
      </c>
    </row>
    <row r="69" spans="1:11" x14ac:dyDescent="0.25">
      <c r="A69" s="14"/>
      <c r="B69" s="3" t="s">
        <v>217</v>
      </c>
      <c r="C69" s="6">
        <v>2</v>
      </c>
      <c r="D69" s="1" t="s">
        <v>51</v>
      </c>
      <c r="E69" s="1">
        <v>30</v>
      </c>
      <c r="F69" s="1">
        <v>5</v>
      </c>
      <c r="G69" s="1"/>
      <c r="H69" s="1">
        <v>25</v>
      </c>
      <c r="I69" s="1"/>
      <c r="J69" s="9">
        <f>F69/15</f>
        <v>0.33333333333333331</v>
      </c>
      <c r="K69" s="10">
        <v>2</v>
      </c>
    </row>
    <row r="70" spans="1:11" x14ac:dyDescent="0.25">
      <c r="A70" s="14">
        <v>52</v>
      </c>
      <c r="B70" s="3" t="s">
        <v>56</v>
      </c>
      <c r="C70" s="6">
        <v>5</v>
      </c>
      <c r="D70" s="1" t="s">
        <v>42</v>
      </c>
      <c r="E70" s="1">
        <v>90</v>
      </c>
      <c r="F70" s="1">
        <v>30</v>
      </c>
      <c r="G70" s="1">
        <v>40</v>
      </c>
      <c r="H70" s="1">
        <v>20</v>
      </c>
      <c r="I70" s="1"/>
      <c r="J70" s="9">
        <f t="shared" si="14"/>
        <v>2</v>
      </c>
      <c r="K70" s="10">
        <f t="shared" si="15"/>
        <v>4</v>
      </c>
    </row>
    <row r="71" spans="1:11" x14ac:dyDescent="0.25">
      <c r="A71" s="14">
        <v>53</v>
      </c>
      <c r="B71" s="3" t="s">
        <v>124</v>
      </c>
      <c r="C71" s="1">
        <v>4</v>
      </c>
      <c r="D71" s="1" t="s">
        <v>51</v>
      </c>
      <c r="E71" s="1">
        <v>45</v>
      </c>
      <c r="F71" s="1">
        <v>15</v>
      </c>
      <c r="G71" s="1">
        <v>10</v>
      </c>
      <c r="H71" s="1">
        <v>15</v>
      </c>
      <c r="I71" s="1">
        <v>5</v>
      </c>
      <c r="J71" s="1">
        <v>1</v>
      </c>
      <c r="K71" s="10">
        <v>2</v>
      </c>
    </row>
    <row r="72" spans="1:11" x14ac:dyDescent="0.25">
      <c r="A72" s="14">
        <v>54</v>
      </c>
      <c r="B72" s="3" t="s">
        <v>125</v>
      </c>
      <c r="C72" s="6">
        <v>3</v>
      </c>
      <c r="D72" s="1" t="s">
        <v>51</v>
      </c>
      <c r="E72" s="1">
        <v>35</v>
      </c>
      <c r="F72" s="1">
        <v>15</v>
      </c>
      <c r="G72" s="1">
        <v>5</v>
      </c>
      <c r="H72" s="1">
        <v>10</v>
      </c>
      <c r="I72" s="1">
        <v>5</v>
      </c>
      <c r="J72" s="9">
        <f t="shared" si="14"/>
        <v>1</v>
      </c>
      <c r="K72" s="10">
        <v>2</v>
      </c>
    </row>
    <row r="73" spans="1:11" x14ac:dyDescent="0.25">
      <c r="A73" s="14">
        <v>55</v>
      </c>
      <c r="B73" s="3" t="s">
        <v>127</v>
      </c>
      <c r="C73" s="6">
        <v>4</v>
      </c>
      <c r="D73" s="1" t="s">
        <v>51</v>
      </c>
      <c r="E73" s="1">
        <v>45</v>
      </c>
      <c r="F73" s="1">
        <v>15</v>
      </c>
      <c r="G73" s="1">
        <v>30</v>
      </c>
      <c r="H73" s="1"/>
      <c r="I73" s="1"/>
      <c r="J73" s="9">
        <f>F73/15</f>
        <v>1</v>
      </c>
      <c r="K73" s="10">
        <f>(G73+H73)/15</f>
        <v>2</v>
      </c>
    </row>
    <row r="74" spans="1:11" ht="20.25" customHeight="1" x14ac:dyDescent="0.25">
      <c r="A74" s="14">
        <v>56</v>
      </c>
      <c r="B74" s="3" t="s">
        <v>52</v>
      </c>
      <c r="C74" s="6">
        <v>5</v>
      </c>
      <c r="D74" s="1" t="s">
        <v>42</v>
      </c>
      <c r="E74" s="2"/>
      <c r="F74" s="2"/>
      <c r="G74" s="2"/>
      <c r="H74" s="2"/>
      <c r="I74" s="2"/>
      <c r="J74" s="2"/>
      <c r="K74" s="4"/>
    </row>
    <row r="75" spans="1:11" x14ac:dyDescent="0.25">
      <c r="A75" s="14">
        <v>57</v>
      </c>
      <c r="B75" s="3" t="s">
        <v>59</v>
      </c>
      <c r="C75" s="6">
        <v>2</v>
      </c>
      <c r="D75" s="1" t="s">
        <v>51</v>
      </c>
      <c r="E75" s="1">
        <v>30</v>
      </c>
      <c r="F75" s="1"/>
      <c r="G75" s="1"/>
      <c r="H75" s="1">
        <v>30</v>
      </c>
      <c r="I75" s="1"/>
      <c r="J75" s="9">
        <f t="shared" si="14"/>
        <v>0</v>
      </c>
      <c r="K75" s="10">
        <f t="shared" si="15"/>
        <v>2</v>
      </c>
    </row>
    <row r="76" spans="1:11" x14ac:dyDescent="0.25">
      <c r="A76" s="14">
        <v>58</v>
      </c>
      <c r="B76" s="54" t="s">
        <v>53</v>
      </c>
      <c r="C76" s="2">
        <f>SUM(C67:C75)</f>
        <v>30</v>
      </c>
      <c r="D76" s="2"/>
      <c r="E76" s="2">
        <f t="shared" ref="E76:K76" si="16">SUM(E67:E75)</f>
        <v>360</v>
      </c>
      <c r="F76" s="2">
        <f t="shared" si="16"/>
        <v>105</v>
      </c>
      <c r="G76" s="2">
        <f t="shared" si="16"/>
        <v>125</v>
      </c>
      <c r="H76" s="2">
        <f t="shared" si="16"/>
        <v>115</v>
      </c>
      <c r="I76" s="2">
        <f t="shared" si="16"/>
        <v>15</v>
      </c>
      <c r="J76" s="2">
        <f t="shared" si="16"/>
        <v>7</v>
      </c>
      <c r="K76" s="2">
        <f t="shared" si="16"/>
        <v>18</v>
      </c>
    </row>
    <row r="77" spans="1:11" x14ac:dyDescent="0.25">
      <c r="A77" s="14"/>
      <c r="B77" s="77" t="s">
        <v>37</v>
      </c>
      <c r="C77" s="78"/>
      <c r="D77" s="78"/>
      <c r="E77" s="78"/>
      <c r="F77" s="78"/>
      <c r="G77" s="78"/>
      <c r="H77" s="78"/>
      <c r="I77" s="78"/>
      <c r="J77" s="78"/>
      <c r="K77" s="79"/>
    </row>
    <row r="78" spans="1:11" ht="25.5" x14ac:dyDescent="0.25">
      <c r="A78" s="14"/>
      <c r="B78" s="3" t="s">
        <v>41</v>
      </c>
      <c r="C78" s="6">
        <v>4</v>
      </c>
      <c r="D78" s="8" t="s">
        <v>51</v>
      </c>
      <c r="E78" s="1">
        <v>60</v>
      </c>
      <c r="F78" s="8">
        <v>45</v>
      </c>
      <c r="G78" s="8">
        <v>15</v>
      </c>
      <c r="H78" s="8"/>
      <c r="I78" s="8"/>
      <c r="J78" s="9">
        <f t="shared" ref="J78:J86" si="17">F78/15</f>
        <v>3</v>
      </c>
      <c r="K78" s="10">
        <f t="shared" ref="K78:K86" si="18">(G78+H78)/15</f>
        <v>1</v>
      </c>
    </row>
    <row r="79" spans="1:11" x14ac:dyDescent="0.25">
      <c r="A79" s="14">
        <v>59</v>
      </c>
      <c r="B79" s="3" t="s">
        <v>126</v>
      </c>
      <c r="C79" s="6">
        <v>2</v>
      </c>
      <c r="D79" s="1" t="s">
        <v>51</v>
      </c>
      <c r="E79" s="1">
        <v>30</v>
      </c>
      <c r="F79" s="1">
        <v>30</v>
      </c>
      <c r="G79" s="1"/>
      <c r="H79" s="1"/>
      <c r="I79" s="1"/>
      <c r="J79" s="9">
        <f>F79/15</f>
        <v>2</v>
      </c>
      <c r="K79" s="10">
        <f>(G79+H79)/15</f>
        <v>0</v>
      </c>
    </row>
    <row r="80" spans="1:11" x14ac:dyDescent="0.25">
      <c r="A80" s="14">
        <v>60</v>
      </c>
      <c r="B80" s="3" t="s">
        <v>128</v>
      </c>
      <c r="C80" s="6">
        <v>2</v>
      </c>
      <c r="D80" s="1" t="s">
        <v>51</v>
      </c>
      <c r="E80" s="1">
        <v>30</v>
      </c>
      <c r="F80" s="1">
        <v>15</v>
      </c>
      <c r="G80" s="1">
        <v>5</v>
      </c>
      <c r="H80" s="1">
        <v>10</v>
      </c>
      <c r="I80" s="1"/>
      <c r="J80" s="9">
        <f>F80/15</f>
        <v>1</v>
      </c>
      <c r="K80" s="10">
        <f>(G80+H80)/15</f>
        <v>1</v>
      </c>
    </row>
    <row r="81" spans="1:11" x14ac:dyDescent="0.25">
      <c r="A81" s="14">
        <v>61</v>
      </c>
      <c r="B81" s="3" t="s">
        <v>129</v>
      </c>
      <c r="C81" s="6">
        <v>3</v>
      </c>
      <c r="D81" s="1" t="s">
        <v>51</v>
      </c>
      <c r="E81" s="1">
        <v>30</v>
      </c>
      <c r="F81" s="1">
        <v>15</v>
      </c>
      <c r="G81" s="1">
        <v>15</v>
      </c>
      <c r="H81" s="1"/>
      <c r="I81" s="1"/>
      <c r="J81" s="9">
        <f>F81/15</f>
        <v>1</v>
      </c>
      <c r="K81" s="10">
        <f>(G81+H81)/15</f>
        <v>1</v>
      </c>
    </row>
    <row r="82" spans="1:11" x14ac:dyDescent="0.25">
      <c r="A82" s="14">
        <v>62</v>
      </c>
      <c r="B82" s="3" t="s">
        <v>130</v>
      </c>
      <c r="C82" s="6">
        <v>3</v>
      </c>
      <c r="D82" s="1" t="s">
        <v>51</v>
      </c>
      <c r="E82" s="1">
        <v>30</v>
      </c>
      <c r="F82" s="1">
        <v>15</v>
      </c>
      <c r="G82" s="1">
        <v>15</v>
      </c>
      <c r="H82" s="1"/>
      <c r="I82" s="1"/>
      <c r="J82" s="9">
        <v>1</v>
      </c>
      <c r="K82" s="10">
        <v>1</v>
      </c>
    </row>
    <row r="83" spans="1:11" x14ac:dyDescent="0.25">
      <c r="A83" s="14">
        <v>63</v>
      </c>
      <c r="B83" s="3" t="s">
        <v>131</v>
      </c>
      <c r="C83" s="6">
        <v>4</v>
      </c>
      <c r="D83" s="1" t="s">
        <v>42</v>
      </c>
      <c r="E83" s="1">
        <v>45</v>
      </c>
      <c r="F83" s="1">
        <v>30</v>
      </c>
      <c r="G83" s="1">
        <v>5</v>
      </c>
      <c r="H83" s="1">
        <v>10</v>
      </c>
      <c r="I83" s="1"/>
      <c r="J83" s="9">
        <f t="shared" si="17"/>
        <v>2</v>
      </c>
      <c r="K83" s="10">
        <f t="shared" si="18"/>
        <v>1</v>
      </c>
    </row>
    <row r="84" spans="1:11" x14ac:dyDescent="0.25">
      <c r="A84" s="14">
        <v>64</v>
      </c>
      <c r="B84" s="3" t="s">
        <v>132</v>
      </c>
      <c r="C84" s="6">
        <v>2</v>
      </c>
      <c r="D84" s="1" t="s">
        <v>51</v>
      </c>
      <c r="E84" s="1">
        <v>30</v>
      </c>
      <c r="F84" s="1">
        <v>30</v>
      </c>
      <c r="G84" s="1"/>
      <c r="H84" s="1"/>
      <c r="I84" s="1"/>
      <c r="J84" s="9">
        <f t="shared" si="17"/>
        <v>2</v>
      </c>
      <c r="K84" s="10">
        <f t="shared" si="18"/>
        <v>0</v>
      </c>
    </row>
    <row r="85" spans="1:11" x14ac:dyDescent="0.25">
      <c r="A85" s="14">
        <v>65</v>
      </c>
      <c r="B85" s="3" t="s">
        <v>54</v>
      </c>
      <c r="C85" s="6">
        <v>2</v>
      </c>
      <c r="D85" s="1" t="s">
        <v>51</v>
      </c>
      <c r="E85" s="1">
        <v>30</v>
      </c>
      <c r="F85" s="1"/>
      <c r="G85" s="1"/>
      <c r="H85" s="1">
        <v>30</v>
      </c>
      <c r="I85" s="1"/>
      <c r="J85" s="9">
        <f>F85/15</f>
        <v>0</v>
      </c>
      <c r="K85" s="10">
        <f>(G85+H85)/15</f>
        <v>2</v>
      </c>
    </row>
    <row r="86" spans="1:11" x14ac:dyDescent="0.25">
      <c r="A86" s="14">
        <v>66</v>
      </c>
      <c r="B86" s="3" t="s">
        <v>144</v>
      </c>
      <c r="C86" s="11">
        <v>8</v>
      </c>
      <c r="D86" s="2" t="s">
        <v>42</v>
      </c>
      <c r="E86" s="2"/>
      <c r="F86" s="2"/>
      <c r="G86" s="2"/>
      <c r="H86" s="2"/>
      <c r="I86" s="2"/>
      <c r="J86" s="9">
        <f t="shared" si="17"/>
        <v>0</v>
      </c>
      <c r="K86" s="10">
        <f t="shared" si="18"/>
        <v>0</v>
      </c>
    </row>
    <row r="87" spans="1:11" x14ac:dyDescent="0.25">
      <c r="A87" s="14"/>
      <c r="B87" s="54" t="s">
        <v>53</v>
      </c>
      <c r="C87" s="2">
        <f>SUM(C78:C86)</f>
        <v>30</v>
      </c>
      <c r="D87" s="2"/>
      <c r="E87" s="2">
        <f t="shared" ref="E87:K87" si="19">SUM(E78:E86)</f>
        <v>285</v>
      </c>
      <c r="F87" s="2">
        <f t="shared" si="19"/>
        <v>180</v>
      </c>
      <c r="G87" s="2">
        <f t="shared" si="19"/>
        <v>55</v>
      </c>
      <c r="H87" s="2">
        <f t="shared" si="19"/>
        <v>50</v>
      </c>
      <c r="I87" s="2">
        <f t="shared" si="19"/>
        <v>0</v>
      </c>
      <c r="J87" s="2">
        <f t="shared" si="19"/>
        <v>12</v>
      </c>
      <c r="K87" s="2">
        <f t="shared" si="19"/>
        <v>7</v>
      </c>
    </row>
    <row r="88" spans="1:11" x14ac:dyDescent="0.25">
      <c r="A88" s="14"/>
      <c r="B88" s="41" t="s">
        <v>38</v>
      </c>
      <c r="C88" s="2">
        <f>SUM(C87,C76,C65,C54,C43,C31,C20)</f>
        <v>210</v>
      </c>
      <c r="D88" s="2"/>
      <c r="E88" s="2">
        <f>SUM(E87,E76,E65,E54,E43,E31,E20)</f>
        <v>2500</v>
      </c>
      <c r="F88" s="2">
        <f>SUM(F87,F76,F65,F54,F43,F31,F20)</f>
        <v>1045</v>
      </c>
      <c r="G88" s="2">
        <f>SUM(G87,G76,G65,G54,G43,G31,G20)</f>
        <v>700</v>
      </c>
      <c r="H88" s="2">
        <f>SUM(H87,H76,H65,H54,H43,H31,H20)</f>
        <v>685</v>
      </c>
      <c r="I88" s="2">
        <f>SUM(I87,I76,I65,I54,I43,I31,I20)</f>
        <v>70</v>
      </c>
      <c r="J88" s="2"/>
      <c r="K88" s="4"/>
    </row>
    <row r="89" spans="1:11" ht="15.75" thickBot="1" x14ac:dyDescent="0.3">
      <c r="A89" s="14"/>
      <c r="B89" s="56" t="s">
        <v>39</v>
      </c>
      <c r="C89" s="12"/>
      <c r="D89" s="12"/>
      <c r="E89" s="12"/>
      <c r="F89" s="12">
        <f>(F88*100)/$E$88</f>
        <v>41.8</v>
      </c>
      <c r="G89" s="12">
        <f>(G88*100)/$E$88</f>
        <v>28</v>
      </c>
      <c r="H89" s="12">
        <f>(H88*100)/$E$88</f>
        <v>27.4</v>
      </c>
      <c r="I89" s="12">
        <f>(I88*100)/$E$88</f>
        <v>2.8</v>
      </c>
      <c r="J89" s="12"/>
      <c r="K89" s="57"/>
    </row>
  </sheetData>
  <mergeCells count="20">
    <mergeCell ref="B7:K7"/>
    <mergeCell ref="B21:K21"/>
    <mergeCell ref="G4:G6"/>
    <mergeCell ref="I4:I6"/>
    <mergeCell ref="F4:F6"/>
    <mergeCell ref="B1:K1"/>
    <mergeCell ref="B3:K3"/>
    <mergeCell ref="C4:C6"/>
    <mergeCell ref="E4:E6"/>
    <mergeCell ref="K4:K6"/>
    <mergeCell ref="D4:D6"/>
    <mergeCell ref="B2:K2"/>
    <mergeCell ref="B4:B6"/>
    <mergeCell ref="H4:H6"/>
    <mergeCell ref="J4:J6"/>
    <mergeCell ref="B32:K32"/>
    <mergeCell ref="B44:K44"/>
    <mergeCell ref="B55:K55"/>
    <mergeCell ref="B66:K66"/>
    <mergeCell ref="B77:K77"/>
  </mergeCells>
  <phoneticPr fontId="1" type="noConversion"/>
  <pageMargins left="0.98425196850393704" right="0.59055118110236227" top="0.35433070866141736" bottom="0.15748031496062992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4"/>
  <sheetViews>
    <sheetView topLeftCell="A85" workbookViewId="0">
      <selection activeCell="A3" sqref="A3:J3"/>
    </sheetView>
  </sheetViews>
  <sheetFormatPr defaultRowHeight="15" x14ac:dyDescent="0.25"/>
  <cols>
    <col min="1" max="1" width="30.5703125" style="20" customWidth="1"/>
    <col min="2" max="2" width="5.28515625" style="20" customWidth="1"/>
    <col min="3" max="4" width="6.28515625" style="20" customWidth="1"/>
    <col min="5" max="5" width="6.42578125" style="20" customWidth="1"/>
    <col min="6" max="6" width="6.28515625" style="20" customWidth="1"/>
    <col min="7" max="7" width="5.140625" style="20" customWidth="1"/>
    <col min="8" max="8" width="5.28515625" style="20" customWidth="1"/>
    <col min="9" max="10" width="6.28515625" style="20" customWidth="1"/>
    <col min="11" max="12" width="9.140625" style="20"/>
    <col min="13" max="13" width="33.5703125" style="20" customWidth="1"/>
    <col min="14" max="16384" width="9.140625" style="20"/>
  </cols>
  <sheetData>
    <row r="1" spans="1:13" x14ac:dyDescent="0.25">
      <c r="A1" s="124" t="s">
        <v>30</v>
      </c>
      <c r="B1" s="125"/>
      <c r="C1" s="125"/>
      <c r="D1" s="125"/>
      <c r="E1" s="125"/>
      <c r="F1" s="125"/>
      <c r="G1" s="125"/>
      <c r="H1" s="126"/>
      <c r="I1" s="126"/>
      <c r="J1" s="126"/>
      <c r="K1" s="19"/>
    </row>
    <row r="2" spans="1:13" ht="15.75" customHeight="1" x14ac:dyDescent="0.25">
      <c r="A2" s="134" t="s">
        <v>146</v>
      </c>
      <c r="B2" s="135"/>
      <c r="C2" s="135"/>
      <c r="D2" s="135"/>
      <c r="E2" s="135"/>
      <c r="F2" s="135"/>
      <c r="G2" s="135"/>
      <c r="H2" s="126"/>
      <c r="I2" s="126"/>
      <c r="J2" s="126"/>
      <c r="K2" s="21"/>
      <c r="L2" s="22"/>
    </row>
    <row r="3" spans="1:13" ht="29.25" customHeight="1" x14ac:dyDescent="0.25">
      <c r="A3" s="127" t="s">
        <v>221</v>
      </c>
      <c r="B3" s="128"/>
      <c r="C3" s="128"/>
      <c r="D3" s="128"/>
      <c r="E3" s="128"/>
      <c r="F3" s="128"/>
      <c r="G3" s="128"/>
      <c r="H3" s="129"/>
      <c r="I3" s="129"/>
      <c r="J3" s="129"/>
      <c r="K3" s="21"/>
    </row>
    <row r="4" spans="1:13" ht="24" customHeight="1" x14ac:dyDescent="0.25">
      <c r="A4" s="130" t="s">
        <v>88</v>
      </c>
      <c r="B4" s="130"/>
      <c r="C4" s="130"/>
      <c r="D4" s="130"/>
      <c r="E4" s="130"/>
      <c r="F4" s="130"/>
      <c r="G4" s="130"/>
      <c r="H4" s="130"/>
      <c r="I4" s="130"/>
      <c r="J4" s="130"/>
      <c r="K4" s="23"/>
    </row>
    <row r="5" spans="1:13" x14ac:dyDescent="0.25">
      <c r="A5" s="131" t="s">
        <v>133</v>
      </c>
      <c r="B5" s="133" t="s">
        <v>0</v>
      </c>
      <c r="C5" s="133" t="s">
        <v>25</v>
      </c>
      <c r="D5" s="133" t="s">
        <v>26</v>
      </c>
      <c r="E5" s="133" t="s">
        <v>27</v>
      </c>
      <c r="F5" s="133" t="s">
        <v>2</v>
      </c>
      <c r="G5" s="133" t="s">
        <v>1</v>
      </c>
      <c r="H5" s="133" t="s">
        <v>3</v>
      </c>
      <c r="I5" s="133" t="s">
        <v>28</v>
      </c>
      <c r="J5" s="133" t="s">
        <v>29</v>
      </c>
    </row>
    <row r="6" spans="1:13" x14ac:dyDescent="0.25">
      <c r="A6" s="132"/>
      <c r="B6" s="132"/>
      <c r="C6" s="133"/>
      <c r="D6" s="132"/>
      <c r="E6" s="132"/>
      <c r="F6" s="132"/>
      <c r="G6" s="132"/>
      <c r="H6" s="132"/>
      <c r="I6" s="132"/>
      <c r="J6" s="132"/>
    </row>
    <row r="7" spans="1:13" ht="48.75" customHeight="1" x14ac:dyDescent="0.25">
      <c r="A7" s="132"/>
      <c r="B7" s="132"/>
      <c r="C7" s="133"/>
      <c r="D7" s="132"/>
      <c r="E7" s="132"/>
      <c r="F7" s="132"/>
      <c r="G7" s="132"/>
      <c r="H7" s="132"/>
      <c r="I7" s="132"/>
      <c r="J7" s="132"/>
    </row>
    <row r="8" spans="1:13" x14ac:dyDescent="0.25">
      <c r="A8" s="136" t="s">
        <v>75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3" x14ac:dyDescent="0.25">
      <c r="A9" s="73" t="s">
        <v>112</v>
      </c>
      <c r="B9" s="106"/>
      <c r="C9" s="107"/>
      <c r="D9" s="107"/>
      <c r="E9" s="107"/>
      <c r="F9" s="107"/>
      <c r="G9" s="107"/>
      <c r="H9" s="107"/>
      <c r="I9" s="107"/>
      <c r="J9" s="108"/>
    </row>
    <row r="10" spans="1:13" x14ac:dyDescent="0.25">
      <c r="A10" s="26" t="s">
        <v>5</v>
      </c>
      <c r="B10" s="139">
        <v>2</v>
      </c>
      <c r="C10" s="7" t="s">
        <v>51</v>
      </c>
      <c r="D10" s="7">
        <v>30</v>
      </c>
      <c r="E10" s="7">
        <v>15</v>
      </c>
      <c r="F10" s="7">
        <v>5</v>
      </c>
      <c r="G10" s="7">
        <v>10</v>
      </c>
      <c r="H10" s="7"/>
      <c r="I10" s="27">
        <f>E10/15</f>
        <v>1</v>
      </c>
      <c r="J10" s="6">
        <f>(F10+G10)/15</f>
        <v>1</v>
      </c>
    </row>
    <row r="11" spans="1:13" x14ac:dyDescent="0.25">
      <c r="A11" s="26" t="s">
        <v>83</v>
      </c>
      <c r="B11" s="140"/>
      <c r="C11" s="7" t="s">
        <v>51</v>
      </c>
      <c r="D11" s="7">
        <v>30</v>
      </c>
      <c r="E11" s="7">
        <v>15</v>
      </c>
      <c r="F11" s="7">
        <v>5</v>
      </c>
      <c r="G11" s="7">
        <v>10</v>
      </c>
      <c r="H11" s="7"/>
      <c r="I11" s="27">
        <f>E11/15</f>
        <v>1</v>
      </c>
      <c r="J11" s="6">
        <f>(F11+G11)/15</f>
        <v>1</v>
      </c>
    </row>
    <row r="12" spans="1:13" x14ac:dyDescent="0.25">
      <c r="A12" s="34" t="s">
        <v>147</v>
      </c>
      <c r="B12" s="66"/>
      <c r="C12" s="67"/>
      <c r="D12" s="67"/>
      <c r="E12" s="67"/>
      <c r="F12" s="67"/>
      <c r="G12" s="67"/>
      <c r="H12" s="67"/>
      <c r="I12" s="67"/>
      <c r="J12" s="68"/>
    </row>
    <row r="13" spans="1:13" x14ac:dyDescent="0.25">
      <c r="A13" s="26" t="s">
        <v>8</v>
      </c>
      <c r="B13" s="139">
        <v>2</v>
      </c>
      <c r="C13" s="1" t="s">
        <v>51</v>
      </c>
      <c r="D13" s="1">
        <v>30</v>
      </c>
      <c r="E13" s="1">
        <v>30</v>
      </c>
      <c r="F13" s="1"/>
      <c r="G13" s="1"/>
      <c r="H13" s="1"/>
      <c r="I13" s="9">
        <f t="shared" ref="I13:I14" si="0">E13/15</f>
        <v>2</v>
      </c>
      <c r="J13" s="10"/>
      <c r="M13" s="20" t="s">
        <v>87</v>
      </c>
    </row>
    <row r="14" spans="1:13" x14ac:dyDescent="0.25">
      <c r="A14" s="26" t="s">
        <v>150</v>
      </c>
      <c r="B14" s="140"/>
      <c r="C14" s="1" t="s">
        <v>51</v>
      </c>
      <c r="D14" s="1">
        <v>30</v>
      </c>
      <c r="E14" s="1">
        <v>30</v>
      </c>
      <c r="F14" s="1"/>
      <c r="G14" s="1"/>
      <c r="H14" s="1"/>
      <c r="I14" s="9">
        <f t="shared" si="0"/>
        <v>2</v>
      </c>
      <c r="J14" s="10"/>
    </row>
    <row r="15" spans="1:13" x14ac:dyDescent="0.25">
      <c r="A15" s="73" t="s">
        <v>149</v>
      </c>
      <c r="B15" s="66"/>
      <c r="C15" s="67"/>
      <c r="D15" s="67"/>
      <c r="E15" s="67"/>
      <c r="F15" s="67"/>
      <c r="G15" s="67"/>
      <c r="H15" s="67"/>
      <c r="I15" s="67"/>
      <c r="J15" s="68"/>
    </row>
    <row r="16" spans="1:13" x14ac:dyDescent="0.25">
      <c r="A16" s="26" t="s">
        <v>43</v>
      </c>
      <c r="B16" s="118">
        <v>3</v>
      </c>
      <c r="C16" s="6" t="s">
        <v>51</v>
      </c>
      <c r="D16" s="6">
        <v>30</v>
      </c>
      <c r="E16" s="6">
        <v>30</v>
      </c>
      <c r="F16" s="6"/>
      <c r="G16" s="6"/>
      <c r="H16" s="6"/>
      <c r="I16" s="27">
        <f>E16/15</f>
        <v>2</v>
      </c>
      <c r="J16" s="11"/>
    </row>
    <row r="17" spans="1:10" x14ac:dyDescent="0.25">
      <c r="A17" s="26" t="s">
        <v>68</v>
      </c>
      <c r="B17" s="119"/>
      <c r="C17" s="6" t="s">
        <v>51</v>
      </c>
      <c r="D17" s="6">
        <v>30</v>
      </c>
      <c r="E17" s="6">
        <v>30</v>
      </c>
      <c r="F17" s="6"/>
      <c r="G17" s="6"/>
      <c r="H17" s="6"/>
      <c r="I17" s="27">
        <f>E17/15</f>
        <v>2</v>
      </c>
      <c r="J17" s="11"/>
    </row>
    <row r="18" spans="1:10" x14ac:dyDescent="0.25">
      <c r="A18" s="73" t="s">
        <v>32</v>
      </c>
      <c r="B18" s="106"/>
      <c r="C18" s="107"/>
      <c r="D18" s="107"/>
      <c r="E18" s="107"/>
      <c r="F18" s="107"/>
      <c r="G18" s="107"/>
      <c r="H18" s="107"/>
      <c r="I18" s="107"/>
      <c r="J18" s="108"/>
    </row>
    <row r="19" spans="1:10" ht="16.5" customHeight="1" x14ac:dyDescent="0.25">
      <c r="A19" s="73" t="s">
        <v>113</v>
      </c>
      <c r="B19" s="106"/>
      <c r="C19" s="107"/>
      <c r="D19" s="107"/>
      <c r="E19" s="107"/>
      <c r="F19" s="107"/>
      <c r="G19" s="107"/>
      <c r="H19" s="107"/>
      <c r="I19" s="107"/>
      <c r="J19" s="108"/>
    </row>
    <row r="20" spans="1:10" ht="24" x14ac:dyDescent="0.25">
      <c r="A20" s="26" t="s">
        <v>213</v>
      </c>
      <c r="B20" s="139">
        <v>2</v>
      </c>
      <c r="C20" s="7" t="s">
        <v>51</v>
      </c>
      <c r="D20" s="7">
        <v>30</v>
      </c>
      <c r="E20" s="7">
        <v>15</v>
      </c>
      <c r="F20" s="7">
        <v>15</v>
      </c>
      <c r="G20" s="7"/>
      <c r="H20" s="7"/>
      <c r="I20" s="27">
        <f>E20/15</f>
        <v>1</v>
      </c>
      <c r="J20" s="6">
        <f>(F20+G20)/15</f>
        <v>1</v>
      </c>
    </row>
    <row r="21" spans="1:10" ht="24" x14ac:dyDescent="0.25">
      <c r="A21" s="26" t="s">
        <v>214</v>
      </c>
      <c r="B21" s="140"/>
      <c r="C21" s="7" t="s">
        <v>51</v>
      </c>
      <c r="D21" s="7">
        <v>30</v>
      </c>
      <c r="E21" s="7">
        <v>15</v>
      </c>
      <c r="F21" s="7">
        <v>15</v>
      </c>
      <c r="G21" s="7"/>
      <c r="H21" s="7"/>
      <c r="I21" s="27">
        <f>E21/15</f>
        <v>1</v>
      </c>
      <c r="J21" s="6">
        <f>(F21+G21)/15</f>
        <v>1</v>
      </c>
    </row>
    <row r="22" spans="1:10" x14ac:dyDescent="0.25">
      <c r="A22" s="69" t="s">
        <v>114</v>
      </c>
      <c r="B22" s="106"/>
      <c r="C22" s="107"/>
      <c r="D22" s="107"/>
      <c r="E22" s="107"/>
      <c r="F22" s="107"/>
      <c r="G22" s="107"/>
      <c r="H22" s="107"/>
      <c r="I22" s="107"/>
      <c r="J22" s="108"/>
    </row>
    <row r="23" spans="1:10" x14ac:dyDescent="0.25">
      <c r="A23" s="70" t="s">
        <v>93</v>
      </c>
      <c r="B23" s="139">
        <v>5</v>
      </c>
      <c r="C23" s="7" t="s">
        <v>51</v>
      </c>
      <c r="D23" s="7">
        <v>45</v>
      </c>
      <c r="E23" s="7"/>
      <c r="F23" s="7"/>
      <c r="G23" s="7">
        <v>45</v>
      </c>
      <c r="H23" s="7"/>
      <c r="I23" s="7"/>
      <c r="J23" s="7">
        <v>3</v>
      </c>
    </row>
    <row r="24" spans="1:10" x14ac:dyDescent="0.25">
      <c r="A24" s="70" t="s">
        <v>94</v>
      </c>
      <c r="B24" s="140"/>
      <c r="C24" s="7" t="s">
        <v>51</v>
      </c>
      <c r="D24" s="7">
        <v>45</v>
      </c>
      <c r="E24" s="7"/>
      <c r="F24" s="7"/>
      <c r="G24" s="7">
        <v>45</v>
      </c>
      <c r="H24" s="7"/>
      <c r="I24" s="7"/>
      <c r="J24" s="7">
        <v>3</v>
      </c>
    </row>
    <row r="25" spans="1:10" x14ac:dyDescent="0.25">
      <c r="A25" s="114" t="s">
        <v>70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69" t="s">
        <v>115</v>
      </c>
      <c r="B26" s="106"/>
      <c r="C26" s="107"/>
      <c r="D26" s="107"/>
      <c r="E26" s="107"/>
      <c r="F26" s="107"/>
      <c r="G26" s="107"/>
      <c r="H26" s="107"/>
      <c r="I26" s="107"/>
      <c r="J26" s="108"/>
    </row>
    <row r="27" spans="1:10" ht="24" x14ac:dyDescent="0.25">
      <c r="A27" s="70" t="s">
        <v>84</v>
      </c>
      <c r="B27" s="139">
        <v>5</v>
      </c>
      <c r="C27" s="7" t="s">
        <v>51</v>
      </c>
      <c r="D27" s="7">
        <v>45</v>
      </c>
      <c r="E27" s="7"/>
      <c r="F27" s="7">
        <v>15</v>
      </c>
      <c r="G27" s="7">
        <v>30</v>
      </c>
      <c r="H27" s="7"/>
      <c r="I27" s="7"/>
      <c r="J27" s="7">
        <v>3</v>
      </c>
    </row>
    <row r="28" spans="1:10" ht="24" x14ac:dyDescent="0.25">
      <c r="A28" s="70" t="s">
        <v>95</v>
      </c>
      <c r="B28" s="140"/>
      <c r="C28" s="7" t="s">
        <v>51</v>
      </c>
      <c r="D28" s="7">
        <v>45</v>
      </c>
      <c r="E28" s="7"/>
      <c r="F28" s="7">
        <v>15</v>
      </c>
      <c r="G28" s="7">
        <v>30</v>
      </c>
      <c r="H28" s="7"/>
      <c r="I28" s="7"/>
      <c r="J28" s="7">
        <v>3</v>
      </c>
    </row>
    <row r="29" spans="1:10" x14ac:dyDescent="0.25">
      <c r="A29" s="69" t="s">
        <v>116</v>
      </c>
      <c r="B29" s="106"/>
      <c r="C29" s="107"/>
      <c r="D29" s="107"/>
      <c r="E29" s="107"/>
      <c r="F29" s="107"/>
      <c r="G29" s="107"/>
      <c r="H29" s="107"/>
      <c r="I29" s="107"/>
      <c r="J29" s="108"/>
    </row>
    <row r="30" spans="1:10" x14ac:dyDescent="0.25">
      <c r="A30" s="70" t="s">
        <v>44</v>
      </c>
      <c r="B30" s="118">
        <v>2</v>
      </c>
      <c r="C30" s="6" t="s">
        <v>51</v>
      </c>
      <c r="D30" s="6">
        <v>30</v>
      </c>
      <c r="E30" s="6">
        <v>30</v>
      </c>
      <c r="F30" s="6"/>
      <c r="G30" s="6"/>
      <c r="H30" s="6"/>
      <c r="I30" s="27">
        <f>E30/15</f>
        <v>2</v>
      </c>
      <c r="J30" s="6"/>
    </row>
    <row r="31" spans="1:10" x14ac:dyDescent="0.25">
      <c r="A31" s="70" t="s">
        <v>49</v>
      </c>
      <c r="B31" s="119"/>
      <c r="C31" s="6" t="s">
        <v>51</v>
      </c>
      <c r="D31" s="6">
        <v>30</v>
      </c>
      <c r="E31" s="6">
        <v>30</v>
      </c>
      <c r="F31" s="6"/>
      <c r="G31" s="6"/>
      <c r="H31" s="6"/>
      <c r="I31" s="27">
        <f>E31/15</f>
        <v>2</v>
      </c>
      <c r="J31" s="6"/>
    </row>
    <row r="32" spans="1:10" x14ac:dyDescent="0.25">
      <c r="A32" s="114" t="s">
        <v>117</v>
      </c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x14ac:dyDescent="0.25">
      <c r="A33" s="70" t="s">
        <v>46</v>
      </c>
      <c r="B33" s="118">
        <v>1</v>
      </c>
      <c r="C33" s="28" t="s">
        <v>51</v>
      </c>
      <c r="D33" s="6">
        <v>15</v>
      </c>
      <c r="E33" s="6">
        <v>15</v>
      </c>
      <c r="F33" s="6"/>
      <c r="G33" s="29"/>
      <c r="H33" s="29"/>
      <c r="I33" s="27">
        <v>1</v>
      </c>
      <c r="J33" s="6"/>
    </row>
    <row r="34" spans="1:10" x14ac:dyDescent="0.25">
      <c r="A34" s="70" t="s">
        <v>85</v>
      </c>
      <c r="B34" s="119"/>
      <c r="C34" s="28" t="s">
        <v>51</v>
      </c>
      <c r="D34" s="6">
        <v>15</v>
      </c>
      <c r="E34" s="6">
        <v>15</v>
      </c>
      <c r="F34" s="6"/>
      <c r="G34" s="29"/>
      <c r="H34" s="29"/>
      <c r="I34" s="27">
        <v>1</v>
      </c>
      <c r="J34" s="6"/>
    </row>
    <row r="35" spans="1:10" x14ac:dyDescent="0.25">
      <c r="A35" s="114" t="s">
        <v>71</v>
      </c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 x14ac:dyDescent="0.25">
      <c r="A36" s="69" t="s">
        <v>118</v>
      </c>
      <c r="B36" s="106"/>
      <c r="C36" s="107"/>
      <c r="D36" s="107"/>
      <c r="E36" s="107"/>
      <c r="F36" s="107"/>
      <c r="G36" s="107"/>
      <c r="H36" s="107"/>
      <c r="I36" s="107"/>
      <c r="J36" s="108"/>
    </row>
    <row r="37" spans="1:10" x14ac:dyDescent="0.25">
      <c r="A37" s="70" t="s">
        <v>50</v>
      </c>
      <c r="B37" s="118">
        <v>2</v>
      </c>
      <c r="C37" s="6" t="s">
        <v>51</v>
      </c>
      <c r="D37" s="6">
        <v>30</v>
      </c>
      <c r="E37" s="6">
        <v>30</v>
      </c>
      <c r="F37" s="6"/>
      <c r="G37" s="6"/>
      <c r="H37" s="6"/>
      <c r="I37" s="27">
        <f>E37/15</f>
        <v>2</v>
      </c>
      <c r="J37" s="6"/>
    </row>
    <row r="38" spans="1:10" x14ac:dyDescent="0.25">
      <c r="A38" s="70" t="s">
        <v>96</v>
      </c>
      <c r="B38" s="119"/>
      <c r="C38" s="6" t="s">
        <v>51</v>
      </c>
      <c r="D38" s="6">
        <v>30</v>
      </c>
      <c r="E38" s="6">
        <v>30</v>
      </c>
      <c r="F38" s="6"/>
      <c r="G38" s="6"/>
      <c r="H38" s="6"/>
      <c r="I38" s="27">
        <f>E38/15</f>
        <v>2</v>
      </c>
      <c r="J38" s="6"/>
    </row>
    <row r="39" spans="1:10" x14ac:dyDescent="0.25">
      <c r="A39" s="69" t="s">
        <v>119</v>
      </c>
      <c r="B39" s="106"/>
      <c r="C39" s="107"/>
      <c r="D39" s="107"/>
      <c r="E39" s="107"/>
      <c r="F39" s="107"/>
      <c r="G39" s="107"/>
      <c r="H39" s="107"/>
      <c r="I39" s="107"/>
      <c r="J39" s="108"/>
    </row>
    <row r="40" spans="1:10" x14ac:dyDescent="0.25">
      <c r="A40" s="70" t="s">
        <v>48</v>
      </c>
      <c r="B40" s="118">
        <v>2</v>
      </c>
      <c r="C40" s="6" t="s">
        <v>51</v>
      </c>
      <c r="D40" s="6">
        <v>30</v>
      </c>
      <c r="E40" s="6">
        <v>30</v>
      </c>
      <c r="F40" s="6"/>
      <c r="G40" s="6"/>
      <c r="H40" s="6"/>
      <c r="I40" s="27">
        <f>E40/15</f>
        <v>2</v>
      </c>
      <c r="J40" s="6"/>
    </row>
    <row r="41" spans="1:10" x14ac:dyDescent="0.25">
      <c r="A41" s="70" t="s">
        <v>47</v>
      </c>
      <c r="B41" s="119"/>
      <c r="C41" s="6" t="s">
        <v>51</v>
      </c>
      <c r="D41" s="6">
        <v>30</v>
      </c>
      <c r="E41" s="6">
        <v>30</v>
      </c>
      <c r="F41" s="6"/>
      <c r="G41" s="6"/>
      <c r="H41" s="6"/>
      <c r="I41" s="27">
        <f>E41/15</f>
        <v>2</v>
      </c>
      <c r="J41" s="6"/>
    </row>
    <row r="42" spans="1:10" x14ac:dyDescent="0.25">
      <c r="A42" s="69" t="s">
        <v>120</v>
      </c>
      <c r="B42" s="106"/>
      <c r="C42" s="107"/>
      <c r="D42" s="107"/>
      <c r="E42" s="107"/>
      <c r="F42" s="107"/>
      <c r="G42" s="107"/>
      <c r="H42" s="107"/>
      <c r="I42" s="107"/>
      <c r="J42" s="108"/>
    </row>
    <row r="43" spans="1:10" x14ac:dyDescent="0.25">
      <c r="A43" s="70" t="s">
        <v>76</v>
      </c>
      <c r="B43" s="118">
        <v>4</v>
      </c>
      <c r="C43" s="6" t="s">
        <v>42</v>
      </c>
      <c r="D43" s="6">
        <v>45</v>
      </c>
      <c r="E43" s="6">
        <v>15</v>
      </c>
      <c r="F43" s="6">
        <v>10</v>
      </c>
      <c r="G43" s="6">
        <v>15</v>
      </c>
      <c r="H43" s="6">
        <v>5</v>
      </c>
      <c r="I43" s="27">
        <f>E43/15</f>
        <v>1</v>
      </c>
      <c r="J43" s="6">
        <v>2</v>
      </c>
    </row>
    <row r="44" spans="1:10" ht="24" x14ac:dyDescent="0.25">
      <c r="A44" s="70" t="s">
        <v>77</v>
      </c>
      <c r="B44" s="119"/>
      <c r="C44" s="6" t="s">
        <v>42</v>
      </c>
      <c r="D44" s="6">
        <v>45</v>
      </c>
      <c r="E44" s="6">
        <v>15</v>
      </c>
      <c r="F44" s="6">
        <v>10</v>
      </c>
      <c r="G44" s="6">
        <v>15</v>
      </c>
      <c r="H44" s="6">
        <v>5</v>
      </c>
      <c r="I44" s="27">
        <f>E44/15</f>
        <v>1</v>
      </c>
      <c r="J44" s="6">
        <v>2</v>
      </c>
    </row>
    <row r="45" spans="1:10" x14ac:dyDescent="0.25">
      <c r="A45" s="114" t="s">
        <v>72</v>
      </c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0" ht="24" x14ac:dyDescent="0.25">
      <c r="A46" s="30" t="s">
        <v>121</v>
      </c>
      <c r="B46" s="6">
        <v>3</v>
      </c>
      <c r="C46" s="7" t="s">
        <v>51</v>
      </c>
      <c r="D46" s="6">
        <v>30</v>
      </c>
      <c r="E46" s="6"/>
      <c r="F46" s="6">
        <v>10</v>
      </c>
      <c r="G46" s="6">
        <v>20</v>
      </c>
      <c r="H46" s="6"/>
      <c r="I46" s="27">
        <f>E46/15</f>
        <v>0</v>
      </c>
      <c r="J46" s="31">
        <f>(F46+G46)/15</f>
        <v>2</v>
      </c>
    </row>
    <row r="47" spans="1:10" ht="24" x14ac:dyDescent="0.25">
      <c r="A47" s="30" t="s">
        <v>122</v>
      </c>
      <c r="B47" s="6">
        <v>4</v>
      </c>
      <c r="C47" s="1" t="s">
        <v>51</v>
      </c>
      <c r="D47" s="1">
        <v>50</v>
      </c>
      <c r="E47" s="1">
        <v>15</v>
      </c>
      <c r="F47" s="1">
        <v>10</v>
      </c>
      <c r="G47" s="1">
        <v>20</v>
      </c>
      <c r="H47" s="1">
        <v>5</v>
      </c>
      <c r="I47" s="9">
        <f>E47/15</f>
        <v>1</v>
      </c>
      <c r="J47" s="10">
        <v>2</v>
      </c>
    </row>
    <row r="48" spans="1:10" x14ac:dyDescent="0.25">
      <c r="A48" s="69" t="s">
        <v>123</v>
      </c>
      <c r="B48" s="106"/>
      <c r="C48" s="107"/>
      <c r="D48" s="107"/>
      <c r="E48" s="107"/>
      <c r="F48" s="107"/>
      <c r="G48" s="107"/>
      <c r="H48" s="107"/>
      <c r="I48" s="107"/>
      <c r="J48" s="108"/>
    </row>
    <row r="49" spans="1:10" x14ac:dyDescent="0.25">
      <c r="A49" s="70" t="s">
        <v>151</v>
      </c>
      <c r="B49" s="118">
        <v>2</v>
      </c>
      <c r="C49" s="6" t="s">
        <v>51</v>
      </c>
      <c r="D49" s="6">
        <v>30</v>
      </c>
      <c r="E49" s="6">
        <v>30</v>
      </c>
      <c r="F49" s="6"/>
      <c r="G49" s="6"/>
      <c r="H49" s="6"/>
      <c r="I49" s="27">
        <f>E49/15</f>
        <v>2</v>
      </c>
      <c r="J49" s="6"/>
    </row>
    <row r="50" spans="1:10" x14ac:dyDescent="0.25">
      <c r="A50" s="70" t="s">
        <v>152</v>
      </c>
      <c r="B50" s="119"/>
      <c r="C50" s="6" t="s">
        <v>51</v>
      </c>
      <c r="D50" s="6">
        <v>30</v>
      </c>
      <c r="E50" s="6">
        <v>30</v>
      </c>
      <c r="F50" s="6"/>
      <c r="G50" s="6"/>
      <c r="H50" s="6"/>
      <c r="I50" s="27">
        <f>E50/15</f>
        <v>2</v>
      </c>
      <c r="J50" s="6"/>
    </row>
    <row r="51" spans="1:10" x14ac:dyDescent="0.25">
      <c r="A51" s="121" t="s">
        <v>73</v>
      </c>
      <c r="B51" s="122"/>
      <c r="C51" s="122"/>
      <c r="D51" s="122"/>
      <c r="E51" s="122"/>
      <c r="F51" s="122"/>
      <c r="G51" s="122"/>
      <c r="H51" s="122"/>
      <c r="I51" s="122"/>
      <c r="J51" s="123"/>
    </row>
    <row r="52" spans="1:10" ht="24" x14ac:dyDescent="0.25">
      <c r="A52" s="30" t="s">
        <v>124</v>
      </c>
      <c r="B52" s="7">
        <v>4</v>
      </c>
      <c r="C52" s="7" t="s">
        <v>51</v>
      </c>
      <c r="D52" s="7">
        <v>45</v>
      </c>
      <c r="E52" s="7">
        <v>15</v>
      </c>
      <c r="F52" s="7">
        <v>10</v>
      </c>
      <c r="G52" s="7">
        <v>15</v>
      </c>
      <c r="H52" s="7">
        <v>5</v>
      </c>
      <c r="I52" s="7">
        <v>1</v>
      </c>
      <c r="J52" s="32">
        <v>2</v>
      </c>
    </row>
    <row r="53" spans="1:10" ht="24" x14ac:dyDescent="0.25">
      <c r="A53" s="30" t="s">
        <v>125</v>
      </c>
      <c r="B53" s="6">
        <v>3</v>
      </c>
      <c r="C53" s="7" t="s">
        <v>42</v>
      </c>
      <c r="D53" s="6">
        <v>35</v>
      </c>
      <c r="E53" s="6">
        <v>15</v>
      </c>
      <c r="F53" s="6">
        <v>5</v>
      </c>
      <c r="G53" s="6">
        <v>10</v>
      </c>
      <c r="H53" s="6">
        <v>5</v>
      </c>
      <c r="I53" s="27">
        <f t="shared" ref="I53" si="1">E53/15</f>
        <v>1</v>
      </c>
      <c r="J53" s="31">
        <v>2</v>
      </c>
    </row>
    <row r="54" spans="1:10" x14ac:dyDescent="0.25">
      <c r="A54" s="69" t="s">
        <v>127</v>
      </c>
      <c r="B54" s="106"/>
      <c r="C54" s="107"/>
      <c r="D54" s="107"/>
      <c r="E54" s="107"/>
      <c r="F54" s="107"/>
      <c r="G54" s="107"/>
      <c r="H54" s="107"/>
      <c r="I54" s="107"/>
      <c r="J54" s="108"/>
    </row>
    <row r="55" spans="1:10" x14ac:dyDescent="0.25">
      <c r="A55" s="70" t="s">
        <v>13</v>
      </c>
      <c r="B55" s="118">
        <v>4</v>
      </c>
      <c r="C55" s="6" t="s">
        <v>51</v>
      </c>
      <c r="D55" s="6">
        <v>45</v>
      </c>
      <c r="E55" s="6">
        <v>15</v>
      </c>
      <c r="F55" s="6">
        <v>30</v>
      </c>
      <c r="G55" s="6"/>
      <c r="H55" s="6"/>
      <c r="I55" s="27">
        <f>E55/15</f>
        <v>1</v>
      </c>
      <c r="J55" s="6">
        <f>(F55+G55)/15</f>
        <v>2</v>
      </c>
    </row>
    <row r="56" spans="1:10" x14ac:dyDescent="0.25">
      <c r="A56" s="70" t="s">
        <v>86</v>
      </c>
      <c r="B56" s="119"/>
      <c r="C56" s="6" t="s">
        <v>51</v>
      </c>
      <c r="D56" s="6">
        <v>45</v>
      </c>
      <c r="E56" s="6">
        <v>15</v>
      </c>
      <c r="F56" s="6">
        <v>30</v>
      </c>
      <c r="G56" s="6"/>
      <c r="H56" s="6"/>
      <c r="I56" s="27">
        <f>E56/15</f>
        <v>1</v>
      </c>
      <c r="J56" s="6">
        <f>(F56+G56)/15</f>
        <v>2</v>
      </c>
    </row>
    <row r="57" spans="1:10" x14ac:dyDescent="0.25">
      <c r="A57" s="114" t="s">
        <v>74</v>
      </c>
      <c r="B57" s="115"/>
      <c r="C57" s="115"/>
      <c r="D57" s="115"/>
      <c r="E57" s="115"/>
      <c r="F57" s="115"/>
      <c r="G57" s="115"/>
      <c r="H57" s="115"/>
      <c r="I57" s="115"/>
      <c r="J57" s="115"/>
    </row>
    <row r="58" spans="1:10" ht="24" x14ac:dyDescent="0.25">
      <c r="A58" s="30" t="s">
        <v>126</v>
      </c>
      <c r="B58" s="6">
        <v>2</v>
      </c>
      <c r="C58" s="7" t="s">
        <v>51</v>
      </c>
      <c r="D58" s="6">
        <v>30</v>
      </c>
      <c r="E58" s="6">
        <v>30</v>
      </c>
      <c r="F58" s="6"/>
      <c r="G58" s="6"/>
      <c r="H58" s="6"/>
      <c r="I58" s="27">
        <f>E58/15</f>
        <v>2</v>
      </c>
      <c r="J58" s="31">
        <f>(F58+G58)/15</f>
        <v>0</v>
      </c>
    </row>
    <row r="59" spans="1:10" ht="24" x14ac:dyDescent="0.25">
      <c r="A59" s="30" t="s">
        <v>128</v>
      </c>
      <c r="B59" s="6">
        <v>2</v>
      </c>
      <c r="C59" s="7" t="s">
        <v>51</v>
      </c>
      <c r="D59" s="6">
        <v>30</v>
      </c>
      <c r="E59" s="6">
        <v>15</v>
      </c>
      <c r="F59" s="6">
        <v>5</v>
      </c>
      <c r="G59" s="6">
        <v>10</v>
      </c>
      <c r="H59" s="6"/>
      <c r="I59" s="27">
        <f t="shared" ref="I59" si="2">E59/15</f>
        <v>1</v>
      </c>
      <c r="J59" s="31">
        <f t="shared" ref="J59" si="3">(F59+G59)/15</f>
        <v>1</v>
      </c>
    </row>
    <row r="60" spans="1:10" ht="24" x14ac:dyDescent="0.25">
      <c r="A60" s="30" t="s">
        <v>129</v>
      </c>
      <c r="B60" s="6">
        <v>3</v>
      </c>
      <c r="C60" s="7" t="s">
        <v>51</v>
      </c>
      <c r="D60" s="6">
        <v>30</v>
      </c>
      <c r="E60" s="6">
        <v>15</v>
      </c>
      <c r="F60" s="6">
        <v>15</v>
      </c>
      <c r="G60" s="6"/>
      <c r="H60" s="6"/>
      <c r="I60" s="27">
        <f>E60/15</f>
        <v>1</v>
      </c>
      <c r="J60" s="31">
        <f>(F60+G60)/15</f>
        <v>1</v>
      </c>
    </row>
    <row r="61" spans="1:10" ht="24" x14ac:dyDescent="0.25">
      <c r="A61" s="30" t="s">
        <v>130</v>
      </c>
      <c r="B61" s="6">
        <v>3</v>
      </c>
      <c r="C61" s="7" t="s">
        <v>51</v>
      </c>
      <c r="D61" s="6">
        <v>30</v>
      </c>
      <c r="E61" s="6">
        <v>15</v>
      </c>
      <c r="F61" s="6">
        <v>15</v>
      </c>
      <c r="G61" s="6"/>
      <c r="H61" s="6"/>
      <c r="I61" s="27">
        <v>1</v>
      </c>
      <c r="J61" s="31">
        <v>1</v>
      </c>
    </row>
    <row r="62" spans="1:10" x14ac:dyDescent="0.25">
      <c r="A62" s="69" t="s">
        <v>134</v>
      </c>
      <c r="B62" s="106"/>
      <c r="C62" s="107"/>
      <c r="D62" s="107"/>
      <c r="E62" s="107"/>
      <c r="F62" s="107"/>
      <c r="G62" s="107"/>
      <c r="H62" s="107"/>
      <c r="I62" s="107"/>
      <c r="J62" s="108"/>
    </row>
    <row r="63" spans="1:10" ht="24" x14ac:dyDescent="0.25">
      <c r="A63" s="70" t="s">
        <v>63</v>
      </c>
      <c r="B63" s="118">
        <v>4</v>
      </c>
      <c r="C63" s="7" t="s">
        <v>42</v>
      </c>
      <c r="D63" s="6">
        <v>45</v>
      </c>
      <c r="E63" s="6">
        <v>30</v>
      </c>
      <c r="F63" s="6">
        <v>5</v>
      </c>
      <c r="G63" s="6">
        <v>10</v>
      </c>
      <c r="H63" s="6"/>
      <c r="I63" s="27">
        <f>E63/15</f>
        <v>2</v>
      </c>
      <c r="J63" s="6">
        <f>(F63+G63)/15</f>
        <v>1</v>
      </c>
    </row>
    <row r="64" spans="1:10" ht="24" x14ac:dyDescent="0.25">
      <c r="A64" s="70" t="s">
        <v>67</v>
      </c>
      <c r="B64" s="119"/>
      <c r="C64" s="7" t="s">
        <v>42</v>
      </c>
      <c r="D64" s="6">
        <v>45</v>
      </c>
      <c r="E64" s="6">
        <v>30</v>
      </c>
      <c r="F64" s="6">
        <v>5</v>
      </c>
      <c r="G64" s="6">
        <v>10</v>
      </c>
      <c r="H64" s="6"/>
      <c r="I64" s="27">
        <f>E64/15</f>
        <v>2</v>
      </c>
      <c r="J64" s="6">
        <f>(F64+G64)/15</f>
        <v>1</v>
      </c>
    </row>
    <row r="65" spans="1:12" ht="21" customHeight="1" x14ac:dyDescent="0.25">
      <c r="A65" s="71" t="s">
        <v>132</v>
      </c>
      <c r="B65" s="72"/>
      <c r="C65" s="72"/>
      <c r="D65" s="72"/>
      <c r="E65" s="72"/>
      <c r="F65" s="72"/>
      <c r="G65" s="72"/>
      <c r="H65" s="72"/>
      <c r="I65" s="72"/>
      <c r="J65" s="33"/>
    </row>
    <row r="66" spans="1:12" x14ac:dyDescent="0.25">
      <c r="A66" s="70" t="s">
        <v>45</v>
      </c>
      <c r="B66" s="118">
        <v>2</v>
      </c>
      <c r="C66" s="6" t="s">
        <v>51</v>
      </c>
      <c r="D66" s="6">
        <v>30</v>
      </c>
      <c r="E66" s="6">
        <v>30</v>
      </c>
      <c r="F66" s="6"/>
      <c r="G66" s="6"/>
      <c r="H66" s="6"/>
      <c r="I66" s="27">
        <f>E66/15</f>
        <v>2</v>
      </c>
      <c r="J66" s="6"/>
    </row>
    <row r="67" spans="1:12" ht="29.25" customHeight="1" thickBot="1" x14ac:dyDescent="0.3">
      <c r="A67" s="70" t="s">
        <v>24</v>
      </c>
      <c r="B67" s="120"/>
      <c r="C67" s="6" t="s">
        <v>51</v>
      </c>
      <c r="D67" s="6">
        <v>30</v>
      </c>
      <c r="E67" s="6">
        <v>30</v>
      </c>
      <c r="F67" s="6"/>
      <c r="G67" s="6"/>
      <c r="H67" s="6"/>
      <c r="I67" s="27">
        <f>E67/15</f>
        <v>2</v>
      </c>
      <c r="J67" s="6"/>
      <c r="L67" s="20">
        <f>SUM(B66,B63,B61,B60,B59,B58,B55,B53,B52,B49,B47,B46,B43,B40,B37,B33,B30,B27,B23,B20,B16,B13,B10)</f>
        <v>66</v>
      </c>
    </row>
    <row r="68" spans="1:12" x14ac:dyDescent="0.25">
      <c r="A68" s="109" t="s">
        <v>78</v>
      </c>
      <c r="B68" s="111" t="s">
        <v>108</v>
      </c>
      <c r="C68" s="112"/>
      <c r="D68" s="112"/>
      <c r="E68" s="112"/>
      <c r="F68" s="112"/>
      <c r="G68" s="112"/>
      <c r="H68" s="112"/>
      <c r="I68" s="112"/>
      <c r="J68" s="113"/>
    </row>
    <row r="69" spans="1:12" ht="23.25" customHeight="1" x14ac:dyDescent="0.25">
      <c r="A69" s="110"/>
      <c r="B69" s="116" t="s">
        <v>98</v>
      </c>
      <c r="C69" s="116"/>
      <c r="D69" s="116"/>
      <c r="E69" s="116"/>
      <c r="F69" s="116"/>
      <c r="G69" s="116" t="s">
        <v>109</v>
      </c>
      <c r="H69" s="116"/>
      <c r="I69" s="116"/>
      <c r="J69" s="117"/>
    </row>
    <row r="70" spans="1:12" ht="24" customHeight="1" x14ac:dyDescent="0.25">
      <c r="A70" s="30" t="s">
        <v>135</v>
      </c>
      <c r="B70" s="102" t="s">
        <v>145</v>
      </c>
      <c r="C70" s="102"/>
      <c r="D70" s="102"/>
      <c r="E70" s="102"/>
      <c r="F70" s="102"/>
      <c r="G70" s="103" t="s">
        <v>99</v>
      </c>
      <c r="H70" s="104"/>
      <c r="I70" s="104"/>
      <c r="J70" s="105"/>
    </row>
    <row r="71" spans="1:12" ht="25.5" customHeight="1" x14ac:dyDescent="0.25">
      <c r="A71" s="30" t="s">
        <v>136</v>
      </c>
      <c r="B71" s="102" t="s">
        <v>209</v>
      </c>
      <c r="C71" s="102"/>
      <c r="D71" s="102"/>
      <c r="E71" s="102"/>
      <c r="F71" s="102"/>
      <c r="G71" s="103" t="s">
        <v>62</v>
      </c>
      <c r="H71" s="104"/>
      <c r="I71" s="104"/>
      <c r="J71" s="105"/>
    </row>
    <row r="72" spans="1:12" ht="22.5" customHeight="1" x14ac:dyDescent="0.25">
      <c r="A72" s="30" t="s">
        <v>137</v>
      </c>
      <c r="B72" s="102" t="s">
        <v>105</v>
      </c>
      <c r="C72" s="102"/>
      <c r="D72" s="102"/>
      <c r="E72" s="102"/>
      <c r="F72" s="102"/>
      <c r="G72" s="103" t="s">
        <v>100</v>
      </c>
      <c r="H72" s="104"/>
      <c r="I72" s="104"/>
      <c r="J72" s="105"/>
    </row>
    <row r="73" spans="1:12" ht="18.75" customHeight="1" thickBot="1" x14ac:dyDescent="0.3">
      <c r="A73" s="30" t="s">
        <v>138</v>
      </c>
      <c r="B73" s="98" t="s">
        <v>101</v>
      </c>
      <c r="C73" s="98"/>
      <c r="D73" s="98"/>
      <c r="E73" s="98"/>
      <c r="F73" s="98"/>
      <c r="G73" s="99" t="s">
        <v>19</v>
      </c>
      <c r="H73" s="100"/>
      <c r="I73" s="100"/>
      <c r="J73" s="101"/>
    </row>
    <row r="74" spans="1:12" ht="15.75" thickBot="1" x14ac:dyDescent="0.3">
      <c r="A74" s="30" t="s">
        <v>139</v>
      </c>
      <c r="B74" s="98" t="s">
        <v>106</v>
      </c>
      <c r="C74" s="98"/>
      <c r="D74" s="98"/>
      <c r="E74" s="98"/>
      <c r="F74" s="98"/>
      <c r="G74" s="99" t="s">
        <v>107</v>
      </c>
      <c r="H74" s="100"/>
      <c r="I74" s="100"/>
      <c r="J74" s="101"/>
    </row>
    <row r="75" spans="1:12" ht="24.75" customHeight="1" thickBot="1" x14ac:dyDescent="0.3">
      <c r="A75" s="30" t="s">
        <v>140</v>
      </c>
      <c r="B75" s="98" t="s">
        <v>82</v>
      </c>
      <c r="C75" s="98"/>
      <c r="D75" s="98"/>
      <c r="E75" s="98"/>
      <c r="F75" s="98"/>
      <c r="G75" s="99" t="s">
        <v>102</v>
      </c>
      <c r="H75" s="100"/>
      <c r="I75" s="100"/>
      <c r="J75" s="101"/>
    </row>
    <row r="76" spans="1:12" ht="15.75" thickBot="1" x14ac:dyDescent="0.3">
      <c r="A76" s="30" t="s">
        <v>141</v>
      </c>
      <c r="B76" s="98" t="s">
        <v>103</v>
      </c>
      <c r="C76" s="98"/>
      <c r="D76" s="98"/>
      <c r="E76" s="98"/>
      <c r="F76" s="98"/>
      <c r="G76" s="99" t="s">
        <v>60</v>
      </c>
      <c r="H76" s="100"/>
      <c r="I76" s="100"/>
      <c r="J76" s="101"/>
    </row>
    <row r="77" spans="1:12" ht="27.75" customHeight="1" thickBot="1" x14ac:dyDescent="0.3">
      <c r="A77" s="30" t="s">
        <v>142</v>
      </c>
      <c r="B77" s="98" t="s">
        <v>193</v>
      </c>
      <c r="C77" s="98"/>
      <c r="D77" s="98"/>
      <c r="E77" s="98"/>
      <c r="F77" s="98"/>
      <c r="G77" s="99" t="s">
        <v>194</v>
      </c>
      <c r="H77" s="100"/>
      <c r="I77" s="100"/>
      <c r="J77" s="101"/>
    </row>
    <row r="78" spans="1:12" ht="33" customHeight="1" x14ac:dyDescent="0.25">
      <c r="A78" s="143" t="s">
        <v>110</v>
      </c>
      <c r="B78" s="144"/>
      <c r="C78" s="144"/>
      <c r="D78" s="144"/>
      <c r="E78" s="144"/>
      <c r="F78" s="144"/>
      <c r="G78" s="144"/>
      <c r="H78" s="144"/>
      <c r="I78" s="144"/>
      <c r="J78" s="144"/>
    </row>
    <row r="79" spans="1:12" ht="21.75" customHeight="1" x14ac:dyDescent="0.25">
      <c r="A79" s="145" t="s">
        <v>143</v>
      </c>
      <c r="B79" s="142"/>
      <c r="C79" s="142"/>
      <c r="D79" s="142"/>
      <c r="E79" s="142"/>
      <c r="F79" s="142"/>
      <c r="G79" s="142"/>
      <c r="H79" s="142"/>
      <c r="I79" s="142"/>
      <c r="J79" s="142"/>
    </row>
    <row r="80" spans="1:12" ht="24.75" customHeight="1" x14ac:dyDescent="0.25">
      <c r="A80" s="75" t="s">
        <v>78</v>
      </c>
      <c r="B80" s="24" t="s">
        <v>87</v>
      </c>
      <c r="C80" s="24"/>
      <c r="D80" s="24"/>
      <c r="E80" s="24" t="s">
        <v>0</v>
      </c>
      <c r="F80" s="24"/>
      <c r="G80" s="24" t="s">
        <v>79</v>
      </c>
      <c r="H80" s="24"/>
      <c r="I80" s="24"/>
      <c r="J80" s="24"/>
    </row>
    <row r="81" spans="1:15" x14ac:dyDescent="0.25">
      <c r="A81" s="17" t="s">
        <v>158</v>
      </c>
      <c r="B81" s="15"/>
      <c r="C81" s="15"/>
      <c r="D81" s="15"/>
      <c r="E81" s="15">
        <v>2</v>
      </c>
      <c r="F81" s="15"/>
      <c r="G81" s="15">
        <v>30</v>
      </c>
      <c r="H81" s="15"/>
      <c r="I81" s="15"/>
      <c r="J81" s="15"/>
    </row>
    <row r="82" spans="1:15" ht="30" x14ac:dyDescent="0.25">
      <c r="A82" s="74" t="s">
        <v>157</v>
      </c>
      <c r="B82" s="15"/>
      <c r="C82" s="15"/>
      <c r="D82" s="15"/>
      <c r="E82" s="15">
        <v>2</v>
      </c>
      <c r="F82" s="15"/>
      <c r="G82" s="15">
        <v>30</v>
      </c>
      <c r="H82" s="15"/>
      <c r="I82" s="15"/>
      <c r="J82" s="15"/>
      <c r="O82" s="20" t="s">
        <v>87</v>
      </c>
    </row>
    <row r="83" spans="1:15" ht="30.75" customHeight="1" x14ac:dyDescent="0.25">
      <c r="A83" s="74" t="s">
        <v>159</v>
      </c>
      <c r="B83" s="15"/>
      <c r="C83" s="15"/>
      <c r="D83" s="15"/>
      <c r="E83" s="15">
        <v>2</v>
      </c>
      <c r="F83" s="15"/>
      <c r="G83" s="15">
        <v>30</v>
      </c>
      <c r="H83" s="15"/>
      <c r="I83" s="15"/>
      <c r="J83" s="15"/>
    </row>
    <row r="84" spans="1:15" x14ac:dyDescent="0.25">
      <c r="A84" s="74" t="s">
        <v>22</v>
      </c>
      <c r="B84" s="15"/>
      <c r="C84" s="15"/>
      <c r="D84" s="15"/>
      <c r="E84" s="15">
        <v>2</v>
      </c>
      <c r="F84" s="15"/>
      <c r="G84" s="15">
        <v>30</v>
      </c>
      <c r="H84" s="15"/>
      <c r="I84" s="15"/>
      <c r="J84" s="15"/>
    </row>
    <row r="85" spans="1:15" x14ac:dyDescent="0.25">
      <c r="A85" s="141" t="s">
        <v>80</v>
      </c>
      <c r="B85" s="142"/>
      <c r="C85" s="142"/>
      <c r="D85" s="142"/>
      <c r="E85" s="16">
        <v>3</v>
      </c>
      <c r="F85" s="16"/>
      <c r="G85" s="16">
        <v>45</v>
      </c>
      <c r="H85" s="16"/>
      <c r="I85" s="16"/>
      <c r="J85" s="15"/>
    </row>
    <row r="86" spans="1:15" ht="30" x14ac:dyDescent="0.25">
      <c r="A86" s="74" t="s">
        <v>155</v>
      </c>
      <c r="B86" s="15"/>
      <c r="C86" s="15"/>
      <c r="D86" s="15"/>
      <c r="E86" s="16">
        <v>2</v>
      </c>
      <c r="F86" s="15"/>
      <c r="G86" s="16">
        <v>30</v>
      </c>
      <c r="H86" s="15"/>
      <c r="I86" s="15"/>
      <c r="J86" s="15"/>
    </row>
    <row r="87" spans="1:15" x14ac:dyDescent="0.25">
      <c r="A87" s="17" t="s">
        <v>6</v>
      </c>
      <c r="B87" s="15"/>
      <c r="C87" s="15"/>
      <c r="D87" s="15"/>
      <c r="E87" s="16">
        <v>3</v>
      </c>
      <c r="F87" s="15"/>
      <c r="G87" s="16">
        <v>30</v>
      </c>
      <c r="H87" s="15"/>
      <c r="I87" s="15"/>
      <c r="J87" s="15"/>
    </row>
    <row r="88" spans="1:15" x14ac:dyDescent="0.25">
      <c r="A88" s="17" t="s">
        <v>7</v>
      </c>
      <c r="B88" s="15"/>
      <c r="C88" s="15"/>
      <c r="D88" s="15"/>
      <c r="E88" s="16">
        <v>3</v>
      </c>
      <c r="F88" s="15"/>
      <c r="G88" s="16">
        <v>30</v>
      </c>
      <c r="H88" s="15"/>
      <c r="I88" s="15"/>
      <c r="J88" s="15"/>
    </row>
    <row r="89" spans="1:15" x14ac:dyDescent="0.25">
      <c r="A89" s="17" t="s">
        <v>21</v>
      </c>
      <c r="B89" s="15"/>
      <c r="C89" s="15"/>
      <c r="D89" s="15"/>
      <c r="E89" s="16">
        <v>3</v>
      </c>
      <c r="F89" s="15"/>
      <c r="G89" s="16">
        <v>30</v>
      </c>
      <c r="H89" s="15"/>
      <c r="I89" s="15"/>
      <c r="J89" s="15"/>
    </row>
    <row r="90" spans="1:15" x14ac:dyDescent="0.25">
      <c r="A90" s="74" t="s">
        <v>9</v>
      </c>
      <c r="B90" s="15"/>
      <c r="C90" s="15"/>
      <c r="D90" s="15"/>
      <c r="E90" s="16">
        <v>1</v>
      </c>
      <c r="F90" s="15"/>
      <c r="G90" s="16">
        <v>15</v>
      </c>
      <c r="H90" s="15"/>
      <c r="I90" s="15"/>
      <c r="J90" s="15"/>
    </row>
    <row r="91" spans="1:15" ht="33" customHeight="1" x14ac:dyDescent="0.25">
      <c r="A91" s="141" t="s">
        <v>156</v>
      </c>
      <c r="B91" s="146"/>
      <c r="C91" s="146"/>
      <c r="D91" s="146"/>
      <c r="E91" s="16">
        <v>2</v>
      </c>
      <c r="F91" s="15"/>
      <c r="G91" s="16">
        <v>30</v>
      </c>
      <c r="H91" s="15"/>
      <c r="I91" s="15"/>
      <c r="J91" s="15"/>
    </row>
    <row r="92" spans="1:15" x14ac:dyDescent="0.25">
      <c r="A92" s="141" t="s">
        <v>58</v>
      </c>
      <c r="B92" s="142"/>
      <c r="C92" s="142"/>
      <c r="D92" s="142"/>
      <c r="E92" s="16">
        <v>5</v>
      </c>
      <c r="F92" s="16"/>
      <c r="G92" s="16">
        <v>60</v>
      </c>
      <c r="H92" s="15"/>
      <c r="I92" s="15"/>
      <c r="J92" s="15"/>
    </row>
    <row r="93" spans="1:15" ht="45" x14ac:dyDescent="0.25">
      <c r="A93" s="74" t="s">
        <v>160</v>
      </c>
      <c r="B93" s="16"/>
      <c r="C93" s="16"/>
      <c r="D93" s="16"/>
      <c r="E93" s="16">
        <v>3</v>
      </c>
      <c r="F93" s="16"/>
      <c r="G93" s="16">
        <v>45</v>
      </c>
      <c r="H93" s="16"/>
      <c r="I93" s="16"/>
      <c r="J93" s="16"/>
    </row>
    <row r="94" spans="1:15" x14ac:dyDescent="0.25">
      <c r="A94" s="25" t="s">
        <v>81</v>
      </c>
      <c r="B94" s="25"/>
      <c r="C94" s="25"/>
      <c r="D94" s="25"/>
      <c r="E94" s="25">
        <f>SUM(E81:E93)</f>
        <v>33</v>
      </c>
      <c r="F94" s="25"/>
      <c r="G94" s="25">
        <f>SUM(G81:G93)</f>
        <v>435</v>
      </c>
      <c r="H94" s="25"/>
      <c r="I94" s="15"/>
      <c r="J94" s="15"/>
    </row>
  </sheetData>
  <mergeCells count="73">
    <mergeCell ref="B37:B38"/>
    <mergeCell ref="B33:B34"/>
    <mergeCell ref="B30:B31"/>
    <mergeCell ref="B23:B24"/>
    <mergeCell ref="B27:B28"/>
    <mergeCell ref="B36:J36"/>
    <mergeCell ref="B26:J26"/>
    <mergeCell ref="B29:J29"/>
    <mergeCell ref="A35:J35"/>
    <mergeCell ref="A92:D92"/>
    <mergeCell ref="A78:J78"/>
    <mergeCell ref="A79:J79"/>
    <mergeCell ref="A85:D85"/>
    <mergeCell ref="A91:D91"/>
    <mergeCell ref="A8:J8"/>
    <mergeCell ref="A25:J25"/>
    <mergeCell ref="A32:J32"/>
    <mergeCell ref="B9:J9"/>
    <mergeCell ref="B18:J18"/>
    <mergeCell ref="B19:J19"/>
    <mergeCell ref="B22:J22"/>
    <mergeCell ref="B10:B11"/>
    <mergeCell ref="B13:B14"/>
    <mergeCell ref="B16:B17"/>
    <mergeCell ref="B20:B21"/>
    <mergeCell ref="A1:J1"/>
    <mergeCell ref="A3:J3"/>
    <mergeCell ref="A4:J4"/>
    <mergeCell ref="A5:A7"/>
    <mergeCell ref="B5:B7"/>
    <mergeCell ref="C5:C7"/>
    <mergeCell ref="D5:D7"/>
    <mergeCell ref="I5:I7"/>
    <mergeCell ref="J5:J7"/>
    <mergeCell ref="E5:E7"/>
    <mergeCell ref="F5:F7"/>
    <mergeCell ref="G5:G7"/>
    <mergeCell ref="A2:J2"/>
    <mergeCell ref="H5:H7"/>
    <mergeCell ref="A51:J51"/>
    <mergeCell ref="A45:J45"/>
    <mergeCell ref="B39:J39"/>
    <mergeCell ref="B42:J42"/>
    <mergeCell ref="B48:J48"/>
    <mergeCell ref="B49:B50"/>
    <mergeCell ref="B43:B44"/>
    <mergeCell ref="B40:B41"/>
    <mergeCell ref="B54:J54"/>
    <mergeCell ref="A68:A69"/>
    <mergeCell ref="B68:J68"/>
    <mergeCell ref="B71:F71"/>
    <mergeCell ref="G71:J71"/>
    <mergeCell ref="B62:J62"/>
    <mergeCell ref="A57:J57"/>
    <mergeCell ref="B70:F70"/>
    <mergeCell ref="G70:J70"/>
    <mergeCell ref="B69:F69"/>
    <mergeCell ref="G69:J69"/>
    <mergeCell ref="B55:B56"/>
    <mergeCell ref="B63:B64"/>
    <mergeCell ref="B66:B67"/>
    <mergeCell ref="B72:F72"/>
    <mergeCell ref="G72:J72"/>
    <mergeCell ref="B73:F73"/>
    <mergeCell ref="G73:J73"/>
    <mergeCell ref="B74:F74"/>
    <mergeCell ref="G74:J74"/>
    <mergeCell ref="B75:F75"/>
    <mergeCell ref="G75:J75"/>
    <mergeCell ref="B76:F76"/>
    <mergeCell ref="G76:J76"/>
    <mergeCell ref="B77:F77"/>
    <mergeCell ref="G77:J77"/>
  </mergeCells>
  <phoneticPr fontId="1" type="noConversion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0"/>
  <sheetViews>
    <sheetView workbookViewId="0">
      <selection activeCell="A3" sqref="A3:J3"/>
    </sheetView>
  </sheetViews>
  <sheetFormatPr defaultRowHeight="15" x14ac:dyDescent="0.25"/>
  <cols>
    <col min="1" max="1" width="39.5703125" style="14" customWidth="1"/>
    <col min="2" max="10" width="5.5703125" style="14" customWidth="1"/>
    <col min="11" max="16384" width="9.140625" style="14"/>
  </cols>
  <sheetData>
    <row r="1" spans="1:10" x14ac:dyDescent="0.25">
      <c r="A1" s="80" t="s">
        <v>30</v>
      </c>
      <c r="B1" s="81"/>
      <c r="C1" s="81"/>
      <c r="D1" s="81"/>
      <c r="E1" s="81"/>
      <c r="F1" s="81"/>
      <c r="G1" s="81"/>
      <c r="H1" s="82"/>
      <c r="I1" s="82"/>
      <c r="J1" s="82"/>
    </row>
    <row r="2" spans="1:10" ht="18.75" customHeight="1" x14ac:dyDescent="0.25">
      <c r="A2" s="91" t="s">
        <v>207</v>
      </c>
      <c r="B2" s="92"/>
      <c r="C2" s="92"/>
      <c r="D2" s="92"/>
      <c r="E2" s="92"/>
      <c r="F2" s="92"/>
      <c r="G2" s="92"/>
      <c r="H2" s="82"/>
      <c r="I2" s="82"/>
      <c r="J2" s="82"/>
    </row>
    <row r="3" spans="1:10" ht="51.75" customHeight="1" thickBot="1" x14ac:dyDescent="0.3">
      <c r="A3" s="83" t="s">
        <v>222</v>
      </c>
      <c r="B3" s="84"/>
      <c r="C3" s="84"/>
      <c r="D3" s="84"/>
      <c r="E3" s="84"/>
      <c r="F3" s="84"/>
      <c r="G3" s="84"/>
      <c r="H3" s="149"/>
      <c r="I3" s="149"/>
      <c r="J3" s="149"/>
    </row>
    <row r="4" spans="1:10" x14ac:dyDescent="0.25">
      <c r="A4" s="93" t="s">
        <v>163</v>
      </c>
      <c r="B4" s="86" t="s">
        <v>0</v>
      </c>
      <c r="C4" s="86" t="s">
        <v>25</v>
      </c>
      <c r="D4" s="86" t="s">
        <v>26</v>
      </c>
      <c r="E4" s="86" t="s">
        <v>27</v>
      </c>
      <c r="F4" s="86" t="s">
        <v>2</v>
      </c>
      <c r="G4" s="86" t="s">
        <v>1</v>
      </c>
      <c r="H4" s="86" t="s">
        <v>3</v>
      </c>
      <c r="I4" s="86" t="s">
        <v>164</v>
      </c>
      <c r="J4" s="88" t="s">
        <v>165</v>
      </c>
    </row>
    <row r="5" spans="1:10" x14ac:dyDescent="0.25">
      <c r="A5" s="94"/>
      <c r="B5" s="87"/>
      <c r="C5" s="90"/>
      <c r="D5" s="87"/>
      <c r="E5" s="87"/>
      <c r="F5" s="87"/>
      <c r="G5" s="87"/>
      <c r="H5" s="87"/>
      <c r="I5" s="87"/>
      <c r="J5" s="89"/>
    </row>
    <row r="6" spans="1:10" x14ac:dyDescent="0.25">
      <c r="A6" s="94"/>
      <c r="B6" s="87"/>
      <c r="C6" s="90"/>
      <c r="D6" s="87"/>
      <c r="E6" s="87"/>
      <c r="F6" s="87"/>
      <c r="G6" s="87"/>
      <c r="H6" s="87"/>
      <c r="I6" s="87"/>
      <c r="J6" s="89"/>
    </row>
    <row r="7" spans="1:10" x14ac:dyDescent="0.25">
      <c r="A7" s="95" t="s">
        <v>198</v>
      </c>
      <c r="B7" s="96"/>
      <c r="C7" s="96"/>
      <c r="D7" s="96"/>
      <c r="E7" s="96"/>
      <c r="F7" s="96"/>
      <c r="G7" s="96"/>
      <c r="H7" s="96"/>
      <c r="I7" s="96"/>
      <c r="J7" s="97"/>
    </row>
    <row r="8" spans="1:10" x14ac:dyDescent="0.25">
      <c r="A8" s="35" t="s">
        <v>166</v>
      </c>
      <c r="B8" s="36">
        <v>2</v>
      </c>
      <c r="C8" s="37" t="s">
        <v>51</v>
      </c>
      <c r="D8" s="37">
        <v>16</v>
      </c>
      <c r="E8" s="37"/>
      <c r="F8" s="37"/>
      <c r="G8" s="37">
        <v>16</v>
      </c>
      <c r="H8" s="1"/>
      <c r="I8" s="9">
        <f>E8/8</f>
        <v>0</v>
      </c>
      <c r="J8" s="10">
        <f>(F8+G8)/8</f>
        <v>2</v>
      </c>
    </row>
    <row r="9" spans="1:10" x14ac:dyDescent="0.25">
      <c r="A9" s="35" t="s">
        <v>4</v>
      </c>
      <c r="B9" s="36">
        <v>1</v>
      </c>
      <c r="C9" s="37" t="s">
        <v>51</v>
      </c>
      <c r="D9" s="37">
        <v>8</v>
      </c>
      <c r="E9" s="37">
        <v>8</v>
      </c>
      <c r="F9" s="37"/>
      <c r="G9" s="37"/>
      <c r="H9" s="1"/>
      <c r="I9" s="9">
        <f t="shared" ref="I9:I18" si="0">E9/8</f>
        <v>1</v>
      </c>
      <c r="J9" s="10">
        <f t="shared" ref="J9:J18" si="1">(F9+G9)/8</f>
        <v>0</v>
      </c>
    </row>
    <row r="10" spans="1:10" x14ac:dyDescent="0.25">
      <c r="A10" s="3" t="s">
        <v>168</v>
      </c>
      <c r="B10" s="6">
        <v>2</v>
      </c>
      <c r="C10" s="39" t="s">
        <v>51</v>
      </c>
      <c r="D10" s="39">
        <v>16</v>
      </c>
      <c r="E10" s="39">
        <v>8</v>
      </c>
      <c r="F10" s="39">
        <v>2</v>
      </c>
      <c r="G10" s="39">
        <v>6</v>
      </c>
      <c r="H10" s="1"/>
      <c r="I10" s="9">
        <f t="shared" si="0"/>
        <v>1</v>
      </c>
      <c r="J10" s="10">
        <f t="shared" si="1"/>
        <v>1</v>
      </c>
    </row>
    <row r="11" spans="1:10" x14ac:dyDescent="0.25">
      <c r="A11" s="35" t="s">
        <v>40</v>
      </c>
      <c r="B11" s="36">
        <v>5</v>
      </c>
      <c r="C11" s="1" t="s">
        <v>42</v>
      </c>
      <c r="D11" s="37">
        <v>24</v>
      </c>
      <c r="E11" s="37">
        <v>8</v>
      </c>
      <c r="F11" s="37">
        <v>16</v>
      </c>
      <c r="G11" s="37"/>
      <c r="H11" s="1"/>
      <c r="I11" s="9">
        <f t="shared" si="0"/>
        <v>1</v>
      </c>
      <c r="J11" s="10">
        <f t="shared" si="1"/>
        <v>2</v>
      </c>
    </row>
    <row r="12" spans="1:10" x14ac:dyDescent="0.25">
      <c r="A12" s="35" t="s">
        <v>161</v>
      </c>
      <c r="B12" s="36">
        <v>5</v>
      </c>
      <c r="C12" s="1" t="s">
        <v>42</v>
      </c>
      <c r="D12" s="37">
        <v>32</v>
      </c>
      <c r="E12" s="37">
        <v>8</v>
      </c>
      <c r="F12" s="37">
        <v>4</v>
      </c>
      <c r="G12" s="37">
        <v>16</v>
      </c>
      <c r="H12" s="37">
        <v>4</v>
      </c>
      <c r="I12" s="9">
        <f t="shared" si="0"/>
        <v>1</v>
      </c>
      <c r="J12" s="10">
        <f t="shared" si="1"/>
        <v>2.5</v>
      </c>
    </row>
    <row r="13" spans="1:10" x14ac:dyDescent="0.25">
      <c r="A13" s="35" t="s">
        <v>6</v>
      </c>
      <c r="B13" s="36">
        <v>3</v>
      </c>
      <c r="C13" s="37" t="s">
        <v>42</v>
      </c>
      <c r="D13" s="37">
        <v>24</v>
      </c>
      <c r="E13" s="37">
        <v>8</v>
      </c>
      <c r="F13" s="37">
        <v>16</v>
      </c>
      <c r="G13" s="37"/>
      <c r="H13" s="1"/>
      <c r="I13" s="9">
        <f t="shared" si="0"/>
        <v>1</v>
      </c>
      <c r="J13" s="10">
        <f t="shared" si="1"/>
        <v>2</v>
      </c>
    </row>
    <row r="14" spans="1:10" x14ac:dyDescent="0.25">
      <c r="A14" s="35" t="s">
        <v>21</v>
      </c>
      <c r="B14" s="6">
        <v>3</v>
      </c>
      <c r="C14" s="1" t="s">
        <v>42</v>
      </c>
      <c r="D14" s="1">
        <v>16</v>
      </c>
      <c r="E14" s="1">
        <v>8</v>
      </c>
      <c r="F14" s="1">
        <v>8</v>
      </c>
      <c r="G14" s="1"/>
      <c r="H14" s="1"/>
      <c r="I14" s="9">
        <f>E14/8</f>
        <v>1</v>
      </c>
      <c r="J14" s="10">
        <f>(F14+G14)/8</f>
        <v>1</v>
      </c>
    </row>
    <row r="15" spans="1:10" x14ac:dyDescent="0.25">
      <c r="A15" s="35" t="s">
        <v>9</v>
      </c>
      <c r="B15" s="38">
        <v>1</v>
      </c>
      <c r="C15" s="37" t="s">
        <v>51</v>
      </c>
      <c r="D15" s="37">
        <v>16</v>
      </c>
      <c r="E15" s="37">
        <v>16</v>
      </c>
      <c r="F15" s="37"/>
      <c r="G15" s="37"/>
      <c r="H15" s="1"/>
      <c r="I15" s="9">
        <f t="shared" si="0"/>
        <v>2</v>
      </c>
      <c r="J15" s="10">
        <f t="shared" si="1"/>
        <v>0</v>
      </c>
    </row>
    <row r="16" spans="1:10" x14ac:dyDescent="0.25">
      <c r="A16" s="35" t="s">
        <v>147</v>
      </c>
      <c r="B16" s="38">
        <v>2</v>
      </c>
      <c r="C16" s="37" t="s">
        <v>51</v>
      </c>
      <c r="D16" s="37">
        <v>8</v>
      </c>
      <c r="E16" s="37">
        <v>8</v>
      </c>
      <c r="F16" s="37"/>
      <c r="G16" s="37"/>
      <c r="H16" s="1"/>
      <c r="I16" s="9">
        <f t="shared" si="0"/>
        <v>1</v>
      </c>
      <c r="J16" s="10">
        <f t="shared" si="1"/>
        <v>0</v>
      </c>
    </row>
    <row r="17" spans="1:10" x14ac:dyDescent="0.25">
      <c r="A17" s="35" t="s">
        <v>149</v>
      </c>
      <c r="B17" s="38">
        <v>3</v>
      </c>
      <c r="C17" s="37" t="s">
        <v>51</v>
      </c>
      <c r="D17" s="37">
        <v>8</v>
      </c>
      <c r="E17" s="37">
        <v>8</v>
      </c>
      <c r="F17" s="37"/>
      <c r="G17" s="37"/>
      <c r="H17" s="1"/>
      <c r="I17" s="9">
        <f t="shared" si="0"/>
        <v>1</v>
      </c>
      <c r="J17" s="10">
        <f t="shared" si="1"/>
        <v>0</v>
      </c>
    </row>
    <row r="18" spans="1:10" x14ac:dyDescent="0.25">
      <c r="A18" s="35" t="s">
        <v>167</v>
      </c>
      <c r="B18" s="6">
        <v>2</v>
      </c>
      <c r="C18" s="1" t="s">
        <v>51</v>
      </c>
      <c r="D18" s="1">
        <v>16</v>
      </c>
      <c r="E18" s="1"/>
      <c r="F18" s="1"/>
      <c r="G18" s="1">
        <v>16</v>
      </c>
      <c r="H18" s="1"/>
      <c r="I18" s="9">
        <f t="shared" si="0"/>
        <v>0</v>
      </c>
      <c r="J18" s="10">
        <f t="shared" si="1"/>
        <v>2</v>
      </c>
    </row>
    <row r="19" spans="1:10" x14ac:dyDescent="0.25">
      <c r="A19" s="54" t="s">
        <v>53</v>
      </c>
      <c r="B19" s="2">
        <f>SUM(B8:B18)</f>
        <v>29</v>
      </c>
      <c r="C19" s="2">
        <f t="shared" ref="C19:J19" si="2">SUM(C8:C18)</f>
        <v>0</v>
      </c>
      <c r="D19" s="2">
        <f t="shared" si="2"/>
        <v>184</v>
      </c>
      <c r="E19" s="2">
        <f t="shared" si="2"/>
        <v>80</v>
      </c>
      <c r="F19" s="2">
        <f t="shared" si="2"/>
        <v>46</v>
      </c>
      <c r="G19" s="2">
        <f t="shared" si="2"/>
        <v>54</v>
      </c>
      <c r="H19" s="2">
        <f t="shared" si="2"/>
        <v>4</v>
      </c>
      <c r="I19" s="2">
        <f t="shared" si="2"/>
        <v>10</v>
      </c>
      <c r="J19" s="2">
        <f t="shared" si="2"/>
        <v>12.5</v>
      </c>
    </row>
    <row r="20" spans="1:10" x14ac:dyDescent="0.25">
      <c r="A20" s="77" t="s">
        <v>199</v>
      </c>
      <c r="B20" s="78"/>
      <c r="C20" s="78"/>
      <c r="D20" s="78"/>
      <c r="E20" s="78"/>
      <c r="F20" s="78"/>
      <c r="G20" s="78"/>
      <c r="H20" s="78"/>
      <c r="I20" s="78"/>
      <c r="J20" s="79"/>
    </row>
    <row r="21" spans="1:10" x14ac:dyDescent="0.25">
      <c r="A21" s="35" t="s">
        <v>10</v>
      </c>
      <c r="B21" s="38">
        <v>4</v>
      </c>
      <c r="C21" s="37" t="s">
        <v>42</v>
      </c>
      <c r="D21" s="37">
        <v>32</v>
      </c>
      <c r="E21" s="37">
        <v>16</v>
      </c>
      <c r="F21" s="37">
        <v>16</v>
      </c>
      <c r="G21" s="37"/>
      <c r="H21" s="1"/>
      <c r="I21" s="9">
        <f t="shared" ref="I21:J21" si="3">E21/8</f>
        <v>2</v>
      </c>
      <c r="J21" s="9">
        <f t="shared" si="3"/>
        <v>2</v>
      </c>
    </row>
    <row r="22" spans="1:10" x14ac:dyDescent="0.25">
      <c r="A22" s="35" t="s">
        <v>104</v>
      </c>
      <c r="B22" s="38">
        <v>6</v>
      </c>
      <c r="C22" s="37" t="s">
        <v>42</v>
      </c>
      <c r="D22" s="37">
        <v>40</v>
      </c>
      <c r="E22" s="39">
        <v>8</v>
      </c>
      <c r="F22" s="37">
        <v>4</v>
      </c>
      <c r="G22" s="37">
        <v>24</v>
      </c>
      <c r="H22" s="37">
        <v>4</v>
      </c>
      <c r="I22" s="9">
        <f t="shared" ref="I22:I27" si="4">E22/8</f>
        <v>1</v>
      </c>
      <c r="J22" s="9">
        <v>3.5</v>
      </c>
    </row>
    <row r="23" spans="1:10" ht="25.5" x14ac:dyDescent="0.25">
      <c r="A23" s="35" t="s">
        <v>12</v>
      </c>
      <c r="B23" s="36">
        <v>3</v>
      </c>
      <c r="C23" s="37" t="s">
        <v>42</v>
      </c>
      <c r="D23" s="37">
        <v>24</v>
      </c>
      <c r="E23" s="37">
        <v>8</v>
      </c>
      <c r="F23" s="37">
        <v>16</v>
      </c>
      <c r="G23" s="37"/>
      <c r="H23" s="37"/>
      <c r="I23" s="9">
        <f t="shared" si="4"/>
        <v>1</v>
      </c>
      <c r="J23" s="9">
        <f t="shared" ref="J23:J26" si="5">F23/8</f>
        <v>2</v>
      </c>
    </row>
    <row r="24" spans="1:10" x14ac:dyDescent="0.25">
      <c r="A24" s="35" t="s">
        <v>195</v>
      </c>
      <c r="B24" s="36">
        <v>6</v>
      </c>
      <c r="C24" s="37" t="s">
        <v>51</v>
      </c>
      <c r="D24" s="37">
        <v>40</v>
      </c>
      <c r="E24" s="37">
        <v>16</v>
      </c>
      <c r="F24" s="37">
        <v>24</v>
      </c>
      <c r="G24" s="37"/>
      <c r="H24" s="1"/>
      <c r="I24" s="9">
        <f t="shared" si="4"/>
        <v>2</v>
      </c>
      <c r="J24" s="9">
        <f t="shared" si="5"/>
        <v>3</v>
      </c>
    </row>
    <row r="25" spans="1:10" x14ac:dyDescent="0.25">
      <c r="A25" s="35" t="s">
        <v>91</v>
      </c>
      <c r="B25" s="6">
        <v>2</v>
      </c>
      <c r="C25" s="1" t="s">
        <v>51</v>
      </c>
      <c r="D25" s="1">
        <v>16</v>
      </c>
      <c r="E25" s="1"/>
      <c r="F25" s="1"/>
      <c r="G25" s="1">
        <v>16</v>
      </c>
      <c r="H25" s="1"/>
      <c r="I25" s="9">
        <f t="shared" si="4"/>
        <v>0</v>
      </c>
      <c r="J25" s="9">
        <v>2</v>
      </c>
    </row>
    <row r="26" spans="1:10" x14ac:dyDescent="0.25">
      <c r="A26" s="3" t="s">
        <v>169</v>
      </c>
      <c r="B26" s="6">
        <v>2</v>
      </c>
      <c r="C26" s="1" t="s">
        <v>51</v>
      </c>
      <c r="D26" s="1">
        <v>8</v>
      </c>
      <c r="E26" s="1">
        <v>2</v>
      </c>
      <c r="F26" s="1">
        <v>6</v>
      </c>
      <c r="G26" s="1"/>
      <c r="H26" s="1"/>
      <c r="I26" s="9">
        <f t="shared" si="4"/>
        <v>0.25</v>
      </c>
      <c r="J26" s="9">
        <f t="shared" si="5"/>
        <v>0.75</v>
      </c>
    </row>
    <row r="27" spans="1:10" x14ac:dyDescent="0.25">
      <c r="A27" s="3" t="s">
        <v>170</v>
      </c>
      <c r="B27" s="36">
        <v>5</v>
      </c>
      <c r="C27" s="1" t="s">
        <v>51</v>
      </c>
      <c r="D27" s="37">
        <v>32</v>
      </c>
      <c r="E27" s="37">
        <v>16</v>
      </c>
      <c r="F27" s="37">
        <v>4</v>
      </c>
      <c r="G27" s="37">
        <v>12</v>
      </c>
      <c r="H27" s="37"/>
      <c r="I27" s="9">
        <f t="shared" si="4"/>
        <v>2</v>
      </c>
      <c r="J27" s="9">
        <v>2</v>
      </c>
    </row>
    <row r="28" spans="1:10" x14ac:dyDescent="0.25">
      <c r="A28" s="54" t="s">
        <v>53</v>
      </c>
      <c r="B28" s="2">
        <f>SUM(B21:B27)</f>
        <v>28</v>
      </c>
      <c r="C28" s="2">
        <f t="shared" ref="C28:J28" si="6">SUM(C21:C27)</f>
        <v>0</v>
      </c>
      <c r="D28" s="2">
        <f t="shared" si="6"/>
        <v>192</v>
      </c>
      <c r="E28" s="2">
        <f t="shared" si="6"/>
        <v>66</v>
      </c>
      <c r="F28" s="2">
        <f t="shared" si="6"/>
        <v>70</v>
      </c>
      <c r="G28" s="2">
        <f t="shared" si="6"/>
        <v>52</v>
      </c>
      <c r="H28" s="2">
        <f t="shared" si="6"/>
        <v>4</v>
      </c>
      <c r="I28" s="2">
        <f t="shared" si="6"/>
        <v>8.25</v>
      </c>
      <c r="J28" s="2">
        <f t="shared" si="6"/>
        <v>15.25</v>
      </c>
    </row>
    <row r="29" spans="1:10" x14ac:dyDescent="0.25">
      <c r="A29" s="77" t="s">
        <v>200</v>
      </c>
      <c r="B29" s="147"/>
      <c r="C29" s="147"/>
      <c r="D29" s="147"/>
      <c r="E29" s="147"/>
      <c r="F29" s="147"/>
      <c r="G29" s="147"/>
      <c r="H29" s="147"/>
      <c r="I29" s="147"/>
      <c r="J29" s="148"/>
    </row>
    <row r="30" spans="1:10" x14ac:dyDescent="0.25">
      <c r="A30" s="35" t="s">
        <v>22</v>
      </c>
      <c r="B30" s="6">
        <v>2</v>
      </c>
      <c r="C30" s="1" t="s">
        <v>51</v>
      </c>
      <c r="D30" s="1">
        <v>16</v>
      </c>
      <c r="E30" s="1">
        <v>8</v>
      </c>
      <c r="F30" s="1">
        <v>8</v>
      </c>
      <c r="G30" s="1"/>
      <c r="H30" s="1"/>
      <c r="I30" s="9">
        <f t="shared" ref="I30:I37" si="7">E30/8</f>
        <v>1</v>
      </c>
      <c r="J30" s="10">
        <f t="shared" ref="J30:J37" si="8">(F30+G30)/8</f>
        <v>1</v>
      </c>
    </row>
    <row r="31" spans="1:10" x14ac:dyDescent="0.25">
      <c r="A31" s="35" t="s">
        <v>64</v>
      </c>
      <c r="B31" s="6">
        <v>3</v>
      </c>
      <c r="C31" s="1" t="s">
        <v>42</v>
      </c>
      <c r="D31" s="1">
        <v>24</v>
      </c>
      <c r="E31" s="1">
        <v>8</v>
      </c>
      <c r="F31" s="1">
        <v>3</v>
      </c>
      <c r="G31" s="1">
        <v>7</v>
      </c>
      <c r="H31" s="1">
        <v>6</v>
      </c>
      <c r="I31" s="9">
        <f t="shared" si="7"/>
        <v>1</v>
      </c>
      <c r="J31" s="10">
        <f t="shared" si="8"/>
        <v>1.25</v>
      </c>
    </row>
    <row r="32" spans="1:10" ht="25.5" x14ac:dyDescent="0.25">
      <c r="A32" s="35" t="s">
        <v>11</v>
      </c>
      <c r="B32" s="36">
        <v>3</v>
      </c>
      <c r="C32" s="37" t="s">
        <v>42</v>
      </c>
      <c r="D32" s="37">
        <v>24</v>
      </c>
      <c r="E32" s="37">
        <v>8</v>
      </c>
      <c r="F32" s="37">
        <v>16</v>
      </c>
      <c r="G32" s="37"/>
      <c r="H32" s="1"/>
      <c r="I32" s="9">
        <f t="shared" si="7"/>
        <v>1</v>
      </c>
      <c r="J32" s="10">
        <f t="shared" si="8"/>
        <v>2</v>
      </c>
    </row>
    <row r="33" spans="1:10" x14ac:dyDescent="0.25">
      <c r="A33" s="35" t="s">
        <v>211</v>
      </c>
      <c r="B33" s="36">
        <v>2</v>
      </c>
      <c r="C33" s="37" t="s">
        <v>51</v>
      </c>
      <c r="D33" s="37">
        <v>8</v>
      </c>
      <c r="E33" s="37"/>
      <c r="F33" s="37">
        <v>2</v>
      </c>
      <c r="G33" s="37">
        <v>6</v>
      </c>
      <c r="H33" s="1"/>
      <c r="I33" s="9">
        <f t="shared" si="7"/>
        <v>0</v>
      </c>
      <c r="J33" s="10">
        <f t="shared" si="8"/>
        <v>1</v>
      </c>
    </row>
    <row r="34" spans="1:10" x14ac:dyDescent="0.25">
      <c r="A34" s="35" t="s">
        <v>97</v>
      </c>
      <c r="B34" s="6">
        <v>5</v>
      </c>
      <c r="C34" s="1" t="s">
        <v>51</v>
      </c>
      <c r="D34" s="1">
        <v>40</v>
      </c>
      <c r="E34" s="1">
        <v>8</v>
      </c>
      <c r="F34" s="1">
        <v>8</v>
      </c>
      <c r="G34" s="1">
        <v>24</v>
      </c>
      <c r="H34" s="1"/>
      <c r="I34" s="9">
        <f t="shared" si="7"/>
        <v>1</v>
      </c>
      <c r="J34" s="10">
        <f t="shared" si="8"/>
        <v>4</v>
      </c>
    </row>
    <row r="35" spans="1:10" x14ac:dyDescent="0.25">
      <c r="A35" s="35" t="s">
        <v>89</v>
      </c>
      <c r="B35" s="6">
        <v>2</v>
      </c>
      <c r="C35" s="1" t="s">
        <v>51</v>
      </c>
      <c r="D35" s="1">
        <v>16</v>
      </c>
      <c r="E35" s="1"/>
      <c r="F35" s="1"/>
      <c r="G35" s="1">
        <v>16</v>
      </c>
      <c r="H35" s="1"/>
      <c r="I35" s="9">
        <f t="shared" si="7"/>
        <v>0</v>
      </c>
      <c r="J35" s="10">
        <f t="shared" si="8"/>
        <v>2</v>
      </c>
    </row>
    <row r="36" spans="1:10" x14ac:dyDescent="0.25">
      <c r="A36" s="35" t="s">
        <v>171</v>
      </c>
      <c r="B36" s="36">
        <v>5</v>
      </c>
      <c r="C36" s="37" t="s">
        <v>51</v>
      </c>
      <c r="D36" s="37">
        <v>24</v>
      </c>
      <c r="E36" s="37"/>
      <c r="F36" s="37">
        <v>8</v>
      </c>
      <c r="G36" s="37">
        <v>16</v>
      </c>
      <c r="H36" s="1"/>
      <c r="I36" s="9">
        <f t="shared" si="7"/>
        <v>0</v>
      </c>
      <c r="J36" s="10">
        <f t="shared" si="8"/>
        <v>3</v>
      </c>
    </row>
    <row r="37" spans="1:10" x14ac:dyDescent="0.25">
      <c r="A37" s="35" t="s">
        <v>172</v>
      </c>
      <c r="B37" s="38">
        <v>2</v>
      </c>
      <c r="C37" s="1" t="s">
        <v>51</v>
      </c>
      <c r="D37" s="37">
        <v>8</v>
      </c>
      <c r="E37" s="37">
        <v>8</v>
      </c>
      <c r="F37" s="37"/>
      <c r="G37" s="37"/>
      <c r="H37" s="1"/>
      <c r="I37" s="9">
        <f t="shared" si="7"/>
        <v>1</v>
      </c>
      <c r="J37" s="10">
        <f t="shared" si="8"/>
        <v>0</v>
      </c>
    </row>
    <row r="38" spans="1:10" x14ac:dyDescent="0.25">
      <c r="A38" s="54" t="s">
        <v>53</v>
      </c>
      <c r="B38" s="2">
        <f>SUM(B30:B37)</f>
        <v>24</v>
      </c>
      <c r="C38" s="2">
        <f t="shared" ref="C38:J38" si="9">SUM(C30:C37)</f>
        <v>0</v>
      </c>
      <c r="D38" s="2">
        <f t="shared" si="9"/>
        <v>160</v>
      </c>
      <c r="E38" s="2">
        <f t="shared" si="9"/>
        <v>40</v>
      </c>
      <c r="F38" s="2">
        <f t="shared" si="9"/>
        <v>45</v>
      </c>
      <c r="G38" s="2">
        <f t="shared" si="9"/>
        <v>69</v>
      </c>
      <c r="H38" s="2">
        <f t="shared" si="9"/>
        <v>6</v>
      </c>
      <c r="I38" s="2">
        <f t="shared" si="9"/>
        <v>5</v>
      </c>
      <c r="J38" s="2">
        <f t="shared" si="9"/>
        <v>14.25</v>
      </c>
    </row>
    <row r="39" spans="1:10" x14ac:dyDescent="0.25">
      <c r="A39" s="77" t="s">
        <v>201</v>
      </c>
      <c r="B39" s="147"/>
      <c r="C39" s="147"/>
      <c r="D39" s="147"/>
      <c r="E39" s="147"/>
      <c r="F39" s="147"/>
      <c r="G39" s="147"/>
      <c r="H39" s="147"/>
      <c r="I39" s="147"/>
      <c r="J39" s="148"/>
    </row>
    <row r="40" spans="1:10" x14ac:dyDescent="0.25">
      <c r="A40" s="3" t="s">
        <v>212</v>
      </c>
      <c r="B40" s="1">
        <v>2</v>
      </c>
      <c r="C40" s="1" t="s">
        <v>51</v>
      </c>
      <c r="D40" s="1">
        <v>20</v>
      </c>
      <c r="E40" s="1">
        <v>8</v>
      </c>
      <c r="F40" s="1">
        <v>4</v>
      </c>
      <c r="G40" s="1">
        <v>8</v>
      </c>
      <c r="H40" s="1"/>
      <c r="I40" s="9">
        <f t="shared" ref="I40" si="10">E40/8</f>
        <v>1</v>
      </c>
      <c r="J40" s="10">
        <f t="shared" ref="J40" si="11">(F40+G40)/8</f>
        <v>1.5</v>
      </c>
    </row>
    <row r="41" spans="1:10" x14ac:dyDescent="0.25">
      <c r="A41" s="35" t="s">
        <v>57</v>
      </c>
      <c r="B41" s="29">
        <v>7</v>
      </c>
      <c r="C41" s="18" t="s">
        <v>42</v>
      </c>
      <c r="D41" s="18">
        <v>48</v>
      </c>
      <c r="E41" s="18">
        <v>16</v>
      </c>
      <c r="F41" s="18">
        <v>8</v>
      </c>
      <c r="G41" s="18">
        <v>24</v>
      </c>
      <c r="H41" s="18"/>
      <c r="I41" s="9">
        <f t="shared" ref="I41:I47" si="12">E41/8</f>
        <v>2</v>
      </c>
      <c r="J41" s="10">
        <f t="shared" ref="J41:J47" si="13">(F41+G41)/8</f>
        <v>4</v>
      </c>
    </row>
    <row r="42" spans="1:10" x14ac:dyDescent="0.25">
      <c r="A42" s="35" t="s">
        <v>69</v>
      </c>
      <c r="B42" s="38">
        <v>2</v>
      </c>
      <c r="C42" s="37" t="s">
        <v>51</v>
      </c>
      <c r="D42" s="37">
        <v>16</v>
      </c>
      <c r="E42" s="37">
        <v>8</v>
      </c>
      <c r="F42" s="37">
        <v>8</v>
      </c>
      <c r="G42" s="37"/>
      <c r="H42" s="37"/>
      <c r="I42" s="9">
        <f>E42/8</f>
        <v>1</v>
      </c>
      <c r="J42" s="10">
        <f>(F42+G42)/8</f>
        <v>1</v>
      </c>
    </row>
    <row r="43" spans="1:10" x14ac:dyDescent="0.25">
      <c r="A43" s="35" t="s">
        <v>14</v>
      </c>
      <c r="B43" s="6">
        <v>4</v>
      </c>
      <c r="C43" s="1" t="s">
        <v>42</v>
      </c>
      <c r="D43" s="1">
        <v>30</v>
      </c>
      <c r="E43" s="1">
        <v>8</v>
      </c>
      <c r="F43" s="1">
        <v>8</v>
      </c>
      <c r="G43" s="1">
        <v>14</v>
      </c>
      <c r="H43" s="1"/>
      <c r="I43" s="9">
        <f t="shared" si="12"/>
        <v>1</v>
      </c>
      <c r="J43" s="10">
        <f t="shared" si="13"/>
        <v>2.75</v>
      </c>
    </row>
    <row r="44" spans="1:10" x14ac:dyDescent="0.25">
      <c r="A44" s="35" t="s">
        <v>173</v>
      </c>
      <c r="B44" s="6">
        <v>2</v>
      </c>
      <c r="C44" s="1" t="s">
        <v>42</v>
      </c>
      <c r="D44" s="1">
        <v>16</v>
      </c>
      <c r="E44" s="1"/>
      <c r="F44" s="1"/>
      <c r="G44" s="1">
        <v>16</v>
      </c>
      <c r="H44" s="1"/>
      <c r="I44" s="9">
        <f t="shared" si="12"/>
        <v>0</v>
      </c>
      <c r="J44" s="10">
        <f t="shared" si="13"/>
        <v>2</v>
      </c>
    </row>
    <row r="45" spans="1:10" x14ac:dyDescent="0.25">
      <c r="A45" s="35" t="s">
        <v>174</v>
      </c>
      <c r="B45" s="36">
        <v>2</v>
      </c>
      <c r="C45" s="37" t="s">
        <v>51</v>
      </c>
      <c r="D45" s="37">
        <v>8</v>
      </c>
      <c r="E45" s="37">
        <v>8</v>
      </c>
      <c r="F45" s="37"/>
      <c r="G45" s="37"/>
      <c r="H45" s="37"/>
      <c r="I45" s="9">
        <f t="shared" si="12"/>
        <v>1</v>
      </c>
      <c r="J45" s="10">
        <f t="shared" si="13"/>
        <v>0</v>
      </c>
    </row>
    <row r="46" spans="1:10" x14ac:dyDescent="0.25">
      <c r="A46" s="35" t="s">
        <v>119</v>
      </c>
      <c r="B46" s="36">
        <v>2</v>
      </c>
      <c r="C46" s="37" t="s">
        <v>51</v>
      </c>
      <c r="D46" s="37">
        <v>16</v>
      </c>
      <c r="E46" s="37">
        <v>16</v>
      </c>
      <c r="F46" s="37"/>
      <c r="G46" s="37"/>
      <c r="H46" s="37"/>
      <c r="I46" s="9">
        <f t="shared" si="12"/>
        <v>2</v>
      </c>
      <c r="J46" s="10">
        <f t="shared" si="13"/>
        <v>0</v>
      </c>
    </row>
    <row r="47" spans="1:10" x14ac:dyDescent="0.25">
      <c r="A47" s="3" t="s">
        <v>197</v>
      </c>
      <c r="B47" s="6">
        <v>4</v>
      </c>
      <c r="C47" s="1" t="s">
        <v>42</v>
      </c>
      <c r="D47" s="1">
        <v>42</v>
      </c>
      <c r="E47" s="1">
        <v>16</v>
      </c>
      <c r="F47" s="37">
        <v>8</v>
      </c>
      <c r="G47" s="37">
        <v>12</v>
      </c>
      <c r="H47" s="37">
        <v>6</v>
      </c>
      <c r="I47" s="9">
        <f t="shared" si="12"/>
        <v>2</v>
      </c>
      <c r="J47" s="10">
        <f t="shared" si="13"/>
        <v>2.5</v>
      </c>
    </row>
    <row r="48" spans="1:10" x14ac:dyDescent="0.25">
      <c r="A48" s="54" t="s">
        <v>53</v>
      </c>
      <c r="B48" s="2">
        <f>SUM(B40:B47)</f>
        <v>25</v>
      </c>
      <c r="C48" s="2">
        <f t="shared" ref="C48:J48" si="14">SUM(C40:C47)</f>
        <v>0</v>
      </c>
      <c r="D48" s="2">
        <f t="shared" si="14"/>
        <v>196</v>
      </c>
      <c r="E48" s="2">
        <f t="shared" si="14"/>
        <v>80</v>
      </c>
      <c r="F48" s="2">
        <f t="shared" si="14"/>
        <v>36</v>
      </c>
      <c r="G48" s="2">
        <f t="shared" si="14"/>
        <v>74</v>
      </c>
      <c r="H48" s="2">
        <f t="shared" si="14"/>
        <v>6</v>
      </c>
      <c r="I48" s="2">
        <f t="shared" si="14"/>
        <v>10</v>
      </c>
      <c r="J48" s="2">
        <f t="shared" si="14"/>
        <v>13.75</v>
      </c>
    </row>
    <row r="49" spans="1:10" x14ac:dyDescent="0.25">
      <c r="A49" s="65" t="s">
        <v>202</v>
      </c>
      <c r="B49" s="62"/>
      <c r="C49" s="62"/>
      <c r="D49" s="62"/>
      <c r="E49" s="62"/>
      <c r="F49" s="62"/>
      <c r="G49" s="62"/>
      <c r="H49" s="62"/>
      <c r="I49" s="62"/>
      <c r="J49" s="63"/>
    </row>
    <row r="50" spans="1:10" x14ac:dyDescent="0.25">
      <c r="A50" s="35" t="s">
        <v>61</v>
      </c>
      <c r="B50" s="6">
        <v>5</v>
      </c>
      <c r="C50" s="1" t="s">
        <v>51</v>
      </c>
      <c r="D50" s="1">
        <v>40</v>
      </c>
      <c r="E50" s="1">
        <v>16</v>
      </c>
      <c r="F50" s="1">
        <v>8</v>
      </c>
      <c r="G50" s="1">
        <v>16</v>
      </c>
      <c r="H50" s="1"/>
      <c r="I50" s="9">
        <f>E50/8</f>
        <v>2</v>
      </c>
      <c r="J50" s="10">
        <f>(F50+G50)/8</f>
        <v>3</v>
      </c>
    </row>
    <row r="51" spans="1:10" x14ac:dyDescent="0.25">
      <c r="A51" s="35" t="s">
        <v>153</v>
      </c>
      <c r="B51" s="6">
        <v>2</v>
      </c>
      <c r="C51" s="1" t="s">
        <v>51</v>
      </c>
      <c r="D51" s="1">
        <v>24</v>
      </c>
      <c r="E51" s="1"/>
      <c r="F51" s="1">
        <v>8</v>
      </c>
      <c r="G51" s="1">
        <v>16</v>
      </c>
      <c r="H51" s="1"/>
      <c r="I51" s="9">
        <f>E51/8</f>
        <v>0</v>
      </c>
      <c r="J51" s="10">
        <f>(F51+G51)/8</f>
        <v>3</v>
      </c>
    </row>
    <row r="52" spans="1:10" x14ac:dyDescent="0.25">
      <c r="A52" s="35" t="s">
        <v>15</v>
      </c>
      <c r="B52" s="6">
        <v>4</v>
      </c>
      <c r="C52" s="1" t="s">
        <v>42</v>
      </c>
      <c r="D52" s="1">
        <v>30</v>
      </c>
      <c r="E52" s="1">
        <v>8</v>
      </c>
      <c r="F52" s="1">
        <v>8</v>
      </c>
      <c r="G52" s="1">
        <v>14</v>
      </c>
      <c r="H52" s="1"/>
      <c r="I52" s="9">
        <f t="shared" ref="I52:I56" si="15">E52/8</f>
        <v>1</v>
      </c>
      <c r="J52" s="10">
        <f t="shared" ref="J52:J56" si="16">(F52+G52)/8</f>
        <v>2.75</v>
      </c>
    </row>
    <row r="53" spans="1:10" x14ac:dyDescent="0.25">
      <c r="A53" s="35" t="s">
        <v>20</v>
      </c>
      <c r="B53" s="38">
        <v>7</v>
      </c>
      <c r="C53" s="1" t="s">
        <v>42</v>
      </c>
      <c r="D53" s="1">
        <v>40</v>
      </c>
      <c r="E53" s="1">
        <v>16</v>
      </c>
      <c r="F53" s="1">
        <v>8</v>
      </c>
      <c r="G53" s="1">
        <v>10</v>
      </c>
      <c r="H53" s="1">
        <v>6</v>
      </c>
      <c r="I53" s="9">
        <f t="shared" si="15"/>
        <v>2</v>
      </c>
      <c r="J53" s="10">
        <f t="shared" si="16"/>
        <v>2.25</v>
      </c>
    </row>
    <row r="54" spans="1:10" x14ac:dyDescent="0.25">
      <c r="A54" s="35" t="s">
        <v>16</v>
      </c>
      <c r="B54" s="6">
        <v>4</v>
      </c>
      <c r="C54" s="1" t="s">
        <v>51</v>
      </c>
      <c r="D54" s="1">
        <v>32</v>
      </c>
      <c r="E54" s="1">
        <v>8</v>
      </c>
      <c r="F54" s="1">
        <v>8</v>
      </c>
      <c r="G54" s="1">
        <v>10</v>
      </c>
      <c r="H54" s="1">
        <v>6</v>
      </c>
      <c r="I54" s="9">
        <f t="shared" si="15"/>
        <v>1</v>
      </c>
      <c r="J54" s="10">
        <f t="shared" si="16"/>
        <v>2.25</v>
      </c>
    </row>
    <row r="55" spans="1:10" x14ac:dyDescent="0.25">
      <c r="A55" s="35" t="s">
        <v>176</v>
      </c>
      <c r="B55" s="6">
        <v>2</v>
      </c>
      <c r="C55" s="1" t="s">
        <v>51</v>
      </c>
      <c r="D55" s="1">
        <v>24</v>
      </c>
      <c r="E55" s="1">
        <v>8</v>
      </c>
      <c r="F55" s="1">
        <v>8</v>
      </c>
      <c r="G55" s="1">
        <v>8</v>
      </c>
      <c r="H55" s="1"/>
      <c r="I55" s="9">
        <f>E55/8</f>
        <v>1</v>
      </c>
      <c r="J55" s="10">
        <f>(F55+G55)/8</f>
        <v>2</v>
      </c>
    </row>
    <row r="56" spans="1:10" x14ac:dyDescent="0.25">
      <c r="A56" s="3" t="s">
        <v>175</v>
      </c>
      <c r="B56" s="6">
        <v>2</v>
      </c>
      <c r="C56" s="40" t="s">
        <v>51</v>
      </c>
      <c r="D56" s="1">
        <v>8</v>
      </c>
      <c r="E56" s="1">
        <v>8</v>
      </c>
      <c r="F56" s="1"/>
      <c r="G56" s="40"/>
      <c r="H56" s="40"/>
      <c r="I56" s="9">
        <f t="shared" si="15"/>
        <v>1</v>
      </c>
      <c r="J56" s="10">
        <f t="shared" si="16"/>
        <v>0</v>
      </c>
    </row>
    <row r="57" spans="1:10" x14ac:dyDescent="0.25">
      <c r="A57" s="54" t="s">
        <v>53</v>
      </c>
      <c r="B57" s="2">
        <f t="shared" ref="B57:J57" si="17">SUM(B50:B56)</f>
        <v>26</v>
      </c>
      <c r="C57" s="2">
        <f t="shared" si="17"/>
        <v>0</v>
      </c>
      <c r="D57" s="2">
        <f t="shared" si="17"/>
        <v>198</v>
      </c>
      <c r="E57" s="2">
        <f t="shared" si="17"/>
        <v>64</v>
      </c>
      <c r="F57" s="2">
        <f t="shared" si="17"/>
        <v>48</v>
      </c>
      <c r="G57" s="2">
        <f t="shared" si="17"/>
        <v>74</v>
      </c>
      <c r="H57" s="2">
        <f t="shared" si="17"/>
        <v>12</v>
      </c>
      <c r="I57" s="2">
        <f t="shared" si="17"/>
        <v>8</v>
      </c>
      <c r="J57" s="2">
        <f t="shared" si="17"/>
        <v>15.25</v>
      </c>
    </row>
    <row r="58" spans="1:10" x14ac:dyDescent="0.25">
      <c r="A58" s="65" t="s">
        <v>203</v>
      </c>
      <c r="B58" s="60"/>
      <c r="C58" s="60"/>
      <c r="D58" s="60"/>
      <c r="E58" s="60"/>
      <c r="F58" s="60"/>
      <c r="G58" s="60"/>
      <c r="H58" s="60"/>
      <c r="I58" s="9">
        <f t="shared" ref="I58:I87" si="18">E58/7</f>
        <v>0</v>
      </c>
      <c r="J58" s="61"/>
    </row>
    <row r="59" spans="1:10" x14ac:dyDescent="0.25">
      <c r="A59" s="3" t="s">
        <v>23</v>
      </c>
      <c r="B59" s="6">
        <v>3</v>
      </c>
      <c r="C59" s="1" t="s">
        <v>51</v>
      </c>
      <c r="D59" s="1">
        <v>33</v>
      </c>
      <c r="E59" s="1">
        <v>8</v>
      </c>
      <c r="F59" s="1">
        <v>8</v>
      </c>
      <c r="G59" s="1">
        <v>8</v>
      </c>
      <c r="H59" s="1">
        <v>9</v>
      </c>
      <c r="I59" s="9">
        <f t="shared" ref="I59:I65" si="19">E59/8</f>
        <v>1</v>
      </c>
      <c r="J59" s="10">
        <f t="shared" ref="J59:J65" si="20">(F59+G59)/8</f>
        <v>2</v>
      </c>
    </row>
    <row r="60" spans="1:10" x14ac:dyDescent="0.25">
      <c r="A60" s="3" t="s">
        <v>217</v>
      </c>
      <c r="B60" s="6">
        <v>2</v>
      </c>
      <c r="C60" s="1" t="s">
        <v>51</v>
      </c>
      <c r="D60" s="1">
        <v>24</v>
      </c>
      <c r="E60" s="1">
        <v>8</v>
      </c>
      <c r="F60" s="1"/>
      <c r="G60" s="1">
        <v>16</v>
      </c>
      <c r="H60" s="1"/>
      <c r="I60" s="9">
        <f t="shared" ref="I60" si="21">E60/8</f>
        <v>1</v>
      </c>
      <c r="J60" s="10">
        <f t="shared" ref="J60" si="22">(F60+G60)/8</f>
        <v>2</v>
      </c>
    </row>
    <row r="61" spans="1:10" x14ac:dyDescent="0.25">
      <c r="A61" s="35" t="s">
        <v>17</v>
      </c>
      <c r="B61" s="6">
        <v>2</v>
      </c>
      <c r="C61" s="1" t="s">
        <v>42</v>
      </c>
      <c r="D61" s="1">
        <v>16</v>
      </c>
      <c r="E61" s="1">
        <v>8</v>
      </c>
      <c r="F61" s="1">
        <v>8</v>
      </c>
      <c r="G61" s="1"/>
      <c r="H61" s="1"/>
      <c r="I61" s="9">
        <f>E61/8</f>
        <v>1</v>
      </c>
      <c r="J61" s="10">
        <f>(F61+G61)/8</f>
        <v>1</v>
      </c>
    </row>
    <row r="62" spans="1:10" x14ac:dyDescent="0.25">
      <c r="A62" s="35" t="s">
        <v>18</v>
      </c>
      <c r="B62" s="38">
        <v>3</v>
      </c>
      <c r="C62" s="37" t="s">
        <v>51</v>
      </c>
      <c r="D62" s="37">
        <v>24</v>
      </c>
      <c r="E62" s="39">
        <v>8</v>
      </c>
      <c r="F62" s="37">
        <v>16</v>
      </c>
      <c r="G62" s="39"/>
      <c r="H62" s="37"/>
      <c r="I62" s="9">
        <f>E62/8</f>
        <v>1</v>
      </c>
      <c r="J62" s="10">
        <f>(F62+G62)/8</f>
        <v>2</v>
      </c>
    </row>
    <row r="63" spans="1:10" x14ac:dyDescent="0.25">
      <c r="A63" s="35" t="s">
        <v>56</v>
      </c>
      <c r="B63" s="6">
        <v>5</v>
      </c>
      <c r="C63" s="1" t="s">
        <v>42</v>
      </c>
      <c r="D63" s="1">
        <v>48</v>
      </c>
      <c r="E63" s="1">
        <v>16</v>
      </c>
      <c r="F63" s="1">
        <v>8</v>
      </c>
      <c r="G63" s="1">
        <v>24</v>
      </c>
      <c r="H63" s="1"/>
      <c r="I63" s="9">
        <f t="shared" si="19"/>
        <v>2</v>
      </c>
      <c r="J63" s="10">
        <f t="shared" si="20"/>
        <v>4</v>
      </c>
    </row>
    <row r="64" spans="1:10" x14ac:dyDescent="0.25">
      <c r="A64" s="35" t="s">
        <v>179</v>
      </c>
      <c r="B64" s="6">
        <v>4</v>
      </c>
      <c r="C64" s="1" t="s">
        <v>51</v>
      </c>
      <c r="D64" s="1">
        <v>32</v>
      </c>
      <c r="E64" s="1">
        <v>16</v>
      </c>
      <c r="F64" s="1">
        <v>16</v>
      </c>
      <c r="G64" s="1"/>
      <c r="H64" s="1"/>
      <c r="I64" s="9">
        <f t="shared" si="19"/>
        <v>2</v>
      </c>
      <c r="J64" s="10">
        <f t="shared" si="20"/>
        <v>2</v>
      </c>
    </row>
    <row r="65" spans="1:10" x14ac:dyDescent="0.25">
      <c r="A65" s="3" t="s">
        <v>218</v>
      </c>
      <c r="B65" s="6">
        <v>1</v>
      </c>
      <c r="C65" s="1" t="s">
        <v>51</v>
      </c>
      <c r="D65" s="1">
        <v>8</v>
      </c>
      <c r="E65" s="1">
        <v>8</v>
      </c>
      <c r="F65" s="1"/>
      <c r="G65" s="1"/>
      <c r="H65" s="1"/>
      <c r="I65" s="9">
        <f t="shared" si="19"/>
        <v>1</v>
      </c>
      <c r="J65" s="10">
        <f t="shared" si="20"/>
        <v>0</v>
      </c>
    </row>
    <row r="66" spans="1:10" x14ac:dyDescent="0.25">
      <c r="A66" s="3" t="s">
        <v>52</v>
      </c>
      <c r="B66" s="6">
        <v>5</v>
      </c>
      <c r="C66" s="1" t="s">
        <v>42</v>
      </c>
      <c r="D66" s="1"/>
      <c r="E66" s="1"/>
      <c r="F66" s="1"/>
      <c r="G66" s="1"/>
      <c r="H66" s="1"/>
      <c r="I66" s="9">
        <f t="shared" si="18"/>
        <v>0</v>
      </c>
      <c r="J66" s="10">
        <f t="shared" ref="J66" si="23">(F66+G66)/9</f>
        <v>0</v>
      </c>
    </row>
    <row r="67" spans="1:10" x14ac:dyDescent="0.25">
      <c r="A67" s="54" t="s">
        <v>53</v>
      </c>
      <c r="B67" s="2">
        <f t="shared" ref="B67:J67" si="24">SUM(B59:B66)</f>
        <v>25</v>
      </c>
      <c r="C67" s="2">
        <f t="shared" si="24"/>
        <v>0</v>
      </c>
      <c r="D67" s="2">
        <f t="shared" si="24"/>
        <v>185</v>
      </c>
      <c r="E67" s="2">
        <f t="shared" si="24"/>
        <v>72</v>
      </c>
      <c r="F67" s="2">
        <f t="shared" si="24"/>
        <v>56</v>
      </c>
      <c r="G67" s="2">
        <f t="shared" si="24"/>
        <v>48</v>
      </c>
      <c r="H67" s="2">
        <f t="shared" si="24"/>
        <v>9</v>
      </c>
      <c r="I67" s="2">
        <f t="shared" si="24"/>
        <v>9</v>
      </c>
      <c r="J67" s="2">
        <f t="shared" si="24"/>
        <v>13</v>
      </c>
    </row>
    <row r="68" spans="1:10" x14ac:dyDescent="0.25">
      <c r="A68" s="65" t="s">
        <v>204</v>
      </c>
      <c r="B68" s="60"/>
      <c r="C68" s="60"/>
      <c r="D68" s="60"/>
      <c r="E68" s="60"/>
      <c r="F68" s="60"/>
      <c r="G68" s="60"/>
      <c r="H68" s="60"/>
      <c r="I68" s="60"/>
      <c r="J68" s="61"/>
    </row>
    <row r="69" spans="1:10" x14ac:dyDescent="0.25">
      <c r="A69" s="35" t="s">
        <v>216</v>
      </c>
      <c r="B69" s="6">
        <v>2</v>
      </c>
      <c r="C69" s="1" t="s">
        <v>51</v>
      </c>
      <c r="D69" s="1">
        <v>24</v>
      </c>
      <c r="E69" s="1">
        <v>8</v>
      </c>
      <c r="F69" s="1">
        <v>16</v>
      </c>
      <c r="G69" s="1"/>
      <c r="H69" s="1"/>
      <c r="I69" s="9">
        <f>E69/8</f>
        <v>1</v>
      </c>
      <c r="J69" s="10">
        <f>(F69+G69)/8</f>
        <v>2</v>
      </c>
    </row>
    <row r="70" spans="1:10" x14ac:dyDescent="0.25">
      <c r="A70" s="35" t="s">
        <v>7</v>
      </c>
      <c r="B70" s="36">
        <v>3</v>
      </c>
      <c r="C70" s="37" t="s">
        <v>51</v>
      </c>
      <c r="D70" s="37">
        <v>24</v>
      </c>
      <c r="E70" s="37">
        <v>24</v>
      </c>
      <c r="F70" s="37"/>
      <c r="G70" s="37"/>
      <c r="H70" s="37"/>
      <c r="I70" s="9">
        <f>E70/8</f>
        <v>3</v>
      </c>
      <c r="J70" s="10">
        <f>(F70+G70)/8</f>
        <v>0</v>
      </c>
    </row>
    <row r="71" spans="1:10" x14ac:dyDescent="0.25">
      <c r="A71" s="35" t="s">
        <v>177</v>
      </c>
      <c r="B71" s="18">
        <v>3</v>
      </c>
      <c r="C71" s="18" t="s">
        <v>51</v>
      </c>
      <c r="D71" s="18">
        <v>16</v>
      </c>
      <c r="E71" s="18"/>
      <c r="F71" s="18">
        <v>8</v>
      </c>
      <c r="G71" s="18">
        <v>8</v>
      </c>
      <c r="H71" s="18"/>
      <c r="I71" s="9">
        <f>E71/8</f>
        <v>0</v>
      </c>
      <c r="J71" s="10">
        <f>(F71+G71)/8</f>
        <v>2</v>
      </c>
    </row>
    <row r="72" spans="1:10" x14ac:dyDescent="0.25">
      <c r="A72" s="35" t="s">
        <v>178</v>
      </c>
      <c r="B72" s="6">
        <v>4</v>
      </c>
      <c r="C72" s="1" t="s">
        <v>51</v>
      </c>
      <c r="D72" s="1">
        <v>46</v>
      </c>
      <c r="E72" s="1">
        <v>16</v>
      </c>
      <c r="F72" s="1">
        <v>8</v>
      </c>
      <c r="G72" s="1">
        <v>16</v>
      </c>
      <c r="H72" s="1">
        <v>6</v>
      </c>
      <c r="I72" s="9">
        <f>E72/8</f>
        <v>2</v>
      </c>
      <c r="J72" s="10">
        <f>(F72+G72)/8</f>
        <v>3</v>
      </c>
    </row>
    <row r="73" spans="1:10" x14ac:dyDescent="0.25">
      <c r="A73" s="35" t="s">
        <v>180</v>
      </c>
      <c r="B73" s="6">
        <v>4</v>
      </c>
      <c r="C73" s="1" t="s">
        <v>51</v>
      </c>
      <c r="D73" s="1">
        <v>32</v>
      </c>
      <c r="E73" s="1">
        <v>8</v>
      </c>
      <c r="F73" s="1">
        <v>8</v>
      </c>
      <c r="G73" s="1">
        <v>12</v>
      </c>
      <c r="H73" s="1">
        <v>4</v>
      </c>
      <c r="I73" s="9">
        <f t="shared" ref="I73:I75" si="25">E73/8</f>
        <v>1</v>
      </c>
      <c r="J73" s="10">
        <f t="shared" ref="J73:J75" si="26">(F73+G73)/8</f>
        <v>2.5</v>
      </c>
    </row>
    <row r="74" spans="1:10" x14ac:dyDescent="0.25">
      <c r="A74" s="35" t="s">
        <v>59</v>
      </c>
      <c r="B74" s="6">
        <v>2</v>
      </c>
      <c r="C74" s="1" t="s">
        <v>51</v>
      </c>
      <c r="D74" s="1">
        <v>16</v>
      </c>
      <c r="E74" s="1"/>
      <c r="F74" s="1"/>
      <c r="G74" s="1">
        <v>16</v>
      </c>
      <c r="H74" s="1"/>
      <c r="I74" s="9">
        <f t="shared" si="25"/>
        <v>0</v>
      </c>
      <c r="J74" s="10">
        <f t="shared" si="26"/>
        <v>2</v>
      </c>
    </row>
    <row r="75" spans="1:10" x14ac:dyDescent="0.25">
      <c r="A75" s="3" t="s">
        <v>182</v>
      </c>
      <c r="B75" s="6">
        <v>4</v>
      </c>
      <c r="C75" s="1" t="s">
        <v>42</v>
      </c>
      <c r="D75" s="1">
        <v>32</v>
      </c>
      <c r="E75" s="1">
        <v>16</v>
      </c>
      <c r="F75" s="1">
        <v>16</v>
      </c>
      <c r="G75" s="1"/>
      <c r="H75" s="1"/>
      <c r="I75" s="9">
        <f t="shared" si="25"/>
        <v>2</v>
      </c>
      <c r="J75" s="10">
        <f t="shared" si="26"/>
        <v>2</v>
      </c>
    </row>
    <row r="76" spans="1:10" x14ac:dyDescent="0.25">
      <c r="A76" s="54" t="s">
        <v>53</v>
      </c>
      <c r="B76" s="2">
        <f>SUM(B69:B75)</f>
        <v>22</v>
      </c>
      <c r="C76" s="2">
        <f t="shared" ref="C76:J76" si="27">SUM(C69:C75)</f>
        <v>0</v>
      </c>
      <c r="D76" s="2">
        <f t="shared" si="27"/>
        <v>190</v>
      </c>
      <c r="E76" s="2">
        <f t="shared" si="27"/>
        <v>72</v>
      </c>
      <c r="F76" s="2">
        <f t="shared" si="27"/>
        <v>56</v>
      </c>
      <c r="G76" s="2">
        <f t="shared" si="27"/>
        <v>52</v>
      </c>
      <c r="H76" s="2">
        <f t="shared" si="27"/>
        <v>10</v>
      </c>
      <c r="I76" s="2">
        <f t="shared" si="27"/>
        <v>9</v>
      </c>
      <c r="J76" s="2">
        <f t="shared" si="27"/>
        <v>13.5</v>
      </c>
    </row>
    <row r="77" spans="1:10" x14ac:dyDescent="0.25">
      <c r="A77" s="65" t="s">
        <v>205</v>
      </c>
      <c r="B77" s="2"/>
      <c r="C77" s="2"/>
      <c r="D77" s="2"/>
      <c r="E77" s="2"/>
      <c r="F77" s="2"/>
      <c r="G77" s="2"/>
      <c r="H77" s="2"/>
      <c r="I77" s="2"/>
      <c r="J77" s="4"/>
    </row>
    <row r="78" spans="1:10" x14ac:dyDescent="0.25">
      <c r="A78" s="35" t="s">
        <v>183</v>
      </c>
      <c r="B78" s="6">
        <v>3</v>
      </c>
      <c r="C78" s="1" t="s">
        <v>51</v>
      </c>
      <c r="D78" s="1">
        <v>28</v>
      </c>
      <c r="E78" s="1">
        <v>16</v>
      </c>
      <c r="F78" s="1">
        <v>4</v>
      </c>
      <c r="G78" s="1">
        <v>4</v>
      </c>
      <c r="H78" s="1">
        <v>4</v>
      </c>
      <c r="I78" s="9">
        <f>E78/8</f>
        <v>2</v>
      </c>
      <c r="J78" s="10">
        <f>(F78+G78)/8</f>
        <v>1</v>
      </c>
    </row>
    <row r="79" spans="1:10" ht="25.5" x14ac:dyDescent="0.25">
      <c r="A79" s="3" t="s">
        <v>41</v>
      </c>
      <c r="B79" s="6">
        <v>4</v>
      </c>
      <c r="C79" s="8" t="s">
        <v>51</v>
      </c>
      <c r="D79" s="1">
        <v>40</v>
      </c>
      <c r="E79" s="8">
        <v>24</v>
      </c>
      <c r="F79" s="8">
        <v>16</v>
      </c>
      <c r="G79" s="8"/>
      <c r="H79" s="8"/>
      <c r="I79" s="9">
        <f>E79/8</f>
        <v>3</v>
      </c>
      <c r="J79" s="10">
        <f>(F79+G79)/8</f>
        <v>2</v>
      </c>
    </row>
    <row r="80" spans="1:10" x14ac:dyDescent="0.25">
      <c r="A80" s="35" t="s">
        <v>181</v>
      </c>
      <c r="B80" s="6">
        <v>3</v>
      </c>
      <c r="C80" s="1" t="s">
        <v>42</v>
      </c>
      <c r="D80" s="1">
        <v>28</v>
      </c>
      <c r="E80" s="1">
        <v>8</v>
      </c>
      <c r="F80" s="1">
        <v>8</v>
      </c>
      <c r="G80" s="1">
        <v>8</v>
      </c>
      <c r="H80" s="1">
        <v>4</v>
      </c>
      <c r="I80" s="9">
        <f>E80/8</f>
        <v>1</v>
      </c>
      <c r="J80" s="10">
        <f>(F80+G80)/8</f>
        <v>2</v>
      </c>
    </row>
    <row r="81" spans="1:10" x14ac:dyDescent="0.25">
      <c r="A81" s="35" t="s">
        <v>184</v>
      </c>
      <c r="B81" s="6">
        <v>2</v>
      </c>
      <c r="C81" s="1" t="s">
        <v>51</v>
      </c>
      <c r="D81" s="1">
        <v>16</v>
      </c>
      <c r="E81" s="1">
        <v>8</v>
      </c>
      <c r="F81" s="1">
        <v>8</v>
      </c>
      <c r="G81" s="1"/>
      <c r="H81" s="1"/>
      <c r="I81" s="9">
        <f t="shared" ref="I81:I86" si="28">E81/8</f>
        <v>1</v>
      </c>
      <c r="J81" s="10">
        <f t="shared" ref="J81:J86" si="29">(F81+G81)/8</f>
        <v>1</v>
      </c>
    </row>
    <row r="82" spans="1:10" x14ac:dyDescent="0.25">
      <c r="A82" s="35" t="s">
        <v>185</v>
      </c>
      <c r="B82" s="6">
        <v>2</v>
      </c>
      <c r="C82" s="8" t="s">
        <v>51</v>
      </c>
      <c r="D82" s="1">
        <v>27</v>
      </c>
      <c r="E82" s="8">
        <v>8</v>
      </c>
      <c r="F82" s="8">
        <v>8</v>
      </c>
      <c r="G82" s="8">
        <v>8</v>
      </c>
      <c r="H82" s="8">
        <v>3</v>
      </c>
      <c r="I82" s="9">
        <f t="shared" si="28"/>
        <v>1</v>
      </c>
      <c r="J82" s="10">
        <f t="shared" si="29"/>
        <v>2</v>
      </c>
    </row>
    <row r="83" spans="1:10" x14ac:dyDescent="0.25">
      <c r="A83" s="35" t="s">
        <v>186</v>
      </c>
      <c r="B83" s="6">
        <v>3</v>
      </c>
      <c r="C83" s="8" t="s">
        <v>51</v>
      </c>
      <c r="D83" s="1">
        <v>16</v>
      </c>
      <c r="E83" s="8">
        <v>8</v>
      </c>
      <c r="F83" s="8">
        <v>8</v>
      </c>
      <c r="G83" s="8"/>
      <c r="H83" s="8"/>
      <c r="I83" s="9">
        <f t="shared" si="28"/>
        <v>1</v>
      </c>
      <c r="J83" s="10">
        <f t="shared" si="29"/>
        <v>1</v>
      </c>
    </row>
    <row r="84" spans="1:10" x14ac:dyDescent="0.25">
      <c r="A84" s="35" t="s">
        <v>187</v>
      </c>
      <c r="B84" s="6">
        <v>3</v>
      </c>
      <c r="C84" s="1" t="s">
        <v>51</v>
      </c>
      <c r="D84" s="1">
        <v>16</v>
      </c>
      <c r="E84" s="1">
        <v>8</v>
      </c>
      <c r="F84" s="1">
        <v>8</v>
      </c>
      <c r="G84" s="1"/>
      <c r="H84" s="1"/>
      <c r="I84" s="9">
        <f t="shared" si="28"/>
        <v>1</v>
      </c>
      <c r="J84" s="10">
        <f t="shared" si="29"/>
        <v>1</v>
      </c>
    </row>
    <row r="85" spans="1:10" x14ac:dyDescent="0.25">
      <c r="A85" s="35" t="s">
        <v>54</v>
      </c>
      <c r="B85" s="6">
        <v>2</v>
      </c>
      <c r="C85" s="1" t="s">
        <v>51</v>
      </c>
      <c r="D85" s="1">
        <v>16</v>
      </c>
      <c r="E85" s="1"/>
      <c r="F85" s="1"/>
      <c r="G85" s="1">
        <v>16</v>
      </c>
      <c r="H85" s="1"/>
      <c r="I85" s="9">
        <f t="shared" si="28"/>
        <v>0</v>
      </c>
      <c r="J85" s="10">
        <f t="shared" si="29"/>
        <v>2</v>
      </c>
    </row>
    <row r="86" spans="1:10" x14ac:dyDescent="0.25">
      <c r="A86" s="3" t="s">
        <v>219</v>
      </c>
      <c r="B86" s="6">
        <v>2</v>
      </c>
      <c r="C86" s="1" t="s">
        <v>51</v>
      </c>
      <c r="D86" s="1">
        <v>8</v>
      </c>
      <c r="E86" s="1">
        <v>8</v>
      </c>
      <c r="F86" s="1"/>
      <c r="G86" s="1"/>
      <c r="H86" s="1"/>
      <c r="I86" s="9">
        <f t="shared" si="28"/>
        <v>1</v>
      </c>
      <c r="J86" s="10">
        <f t="shared" si="29"/>
        <v>0</v>
      </c>
    </row>
    <row r="87" spans="1:10" x14ac:dyDescent="0.25">
      <c r="A87" s="3" t="s">
        <v>188</v>
      </c>
      <c r="B87" s="6">
        <v>8</v>
      </c>
      <c r="C87" s="1" t="s">
        <v>42</v>
      </c>
      <c r="D87" s="1"/>
      <c r="E87" s="1"/>
      <c r="F87" s="1"/>
      <c r="G87" s="1"/>
      <c r="H87" s="1"/>
      <c r="I87" s="9">
        <f t="shared" si="18"/>
        <v>0</v>
      </c>
      <c r="J87" s="10">
        <f>(F87+G87)/7</f>
        <v>0</v>
      </c>
    </row>
    <row r="88" spans="1:10" x14ac:dyDescent="0.25">
      <c r="A88" s="54" t="s">
        <v>53</v>
      </c>
      <c r="B88" s="2">
        <f>SUM(B78:B87)</f>
        <v>32</v>
      </c>
      <c r="C88" s="2">
        <f t="shared" ref="C88:J88" si="30">SUM(C78:C87)</f>
        <v>0</v>
      </c>
      <c r="D88" s="2">
        <f t="shared" si="30"/>
        <v>195</v>
      </c>
      <c r="E88" s="2">
        <f t="shared" si="30"/>
        <v>88</v>
      </c>
      <c r="F88" s="2">
        <f t="shared" si="30"/>
        <v>60</v>
      </c>
      <c r="G88" s="2">
        <f t="shared" si="30"/>
        <v>36</v>
      </c>
      <c r="H88" s="2">
        <f t="shared" si="30"/>
        <v>11</v>
      </c>
      <c r="I88" s="2">
        <f t="shared" si="30"/>
        <v>11</v>
      </c>
      <c r="J88" s="2">
        <f t="shared" si="30"/>
        <v>12</v>
      </c>
    </row>
    <row r="89" spans="1:10" x14ac:dyDescent="0.25">
      <c r="A89" s="41" t="s">
        <v>189</v>
      </c>
      <c r="B89" s="2">
        <f>B88+B76+B67+B57+B48+B38+B28+B19</f>
        <v>211</v>
      </c>
      <c r="C89" s="2"/>
      <c r="D89" s="2">
        <f>SUM(D88,D76,D67,D57,D48,D38,D28,D19)</f>
        <v>1500</v>
      </c>
      <c r="E89" s="2">
        <f>SUM(E88,E76,E67,E57,E48,E38,E28,E19)</f>
        <v>562</v>
      </c>
      <c r="F89" s="2">
        <f>SUM(F88,F76,F67,F57,F48,F38,F28,F19)</f>
        <v>417</v>
      </c>
      <c r="G89" s="2">
        <f>SUM(G88,G76,G67,G57,G48,G38,G28,G19)</f>
        <v>459</v>
      </c>
      <c r="H89" s="2">
        <f>SUM(H88,H76,H67,H57,H48,H38,H28,H19)</f>
        <v>62</v>
      </c>
      <c r="I89" s="2"/>
      <c r="J89" s="4"/>
    </row>
    <row r="90" spans="1:10" ht="15.75" thickBot="1" x14ac:dyDescent="0.3">
      <c r="A90" s="42" t="s">
        <v>39</v>
      </c>
      <c r="B90" s="43"/>
      <c r="C90" s="43"/>
      <c r="D90" s="43"/>
      <c r="E90" s="43">
        <f>(E89*100)/$D$89</f>
        <v>37.466666666666669</v>
      </c>
      <c r="F90" s="43">
        <f>(F89*100)/$D$89</f>
        <v>27.8</v>
      </c>
      <c r="G90" s="43">
        <f>(G89*100)/$D$89</f>
        <v>30.6</v>
      </c>
      <c r="H90" s="43">
        <f>(H89*100)/$D$89</f>
        <v>4.1333333333333337</v>
      </c>
      <c r="I90" s="43"/>
      <c r="J90" s="44"/>
    </row>
  </sheetData>
  <mergeCells count="17">
    <mergeCell ref="A1:J1"/>
    <mergeCell ref="A2:J2"/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:J7"/>
    <mergeCell ref="A20:J20"/>
    <mergeCell ref="A39:J39"/>
    <mergeCell ref="A29:J29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97"/>
  <sheetViews>
    <sheetView tabSelected="1" workbookViewId="0">
      <selection activeCell="A3" sqref="A3:J3"/>
    </sheetView>
  </sheetViews>
  <sheetFormatPr defaultRowHeight="15" x14ac:dyDescent="0.25"/>
  <cols>
    <col min="1" max="1" width="32.7109375" customWidth="1"/>
    <col min="2" max="10" width="5.42578125" customWidth="1"/>
  </cols>
  <sheetData>
    <row r="1" spans="1:10" x14ac:dyDescent="0.25">
      <c r="A1" s="124" t="s">
        <v>30</v>
      </c>
      <c r="B1" s="125"/>
      <c r="C1" s="125"/>
      <c r="D1" s="125"/>
      <c r="E1" s="125"/>
      <c r="F1" s="125"/>
      <c r="G1" s="125"/>
      <c r="H1" s="126"/>
      <c r="I1" s="126"/>
      <c r="J1" s="126"/>
    </row>
    <row r="2" spans="1:10" x14ac:dyDescent="0.25">
      <c r="A2" s="134" t="s">
        <v>162</v>
      </c>
      <c r="B2" s="135"/>
      <c r="C2" s="135"/>
      <c r="D2" s="135"/>
      <c r="E2" s="135"/>
      <c r="F2" s="135"/>
      <c r="G2" s="135"/>
      <c r="H2" s="126"/>
      <c r="I2" s="126"/>
      <c r="J2" s="126"/>
    </row>
    <row r="3" spans="1:10" ht="28.5" customHeight="1" x14ac:dyDescent="0.25">
      <c r="A3" s="127" t="s">
        <v>221</v>
      </c>
      <c r="B3" s="128"/>
      <c r="C3" s="128"/>
      <c r="D3" s="128"/>
      <c r="E3" s="128"/>
      <c r="F3" s="128"/>
      <c r="G3" s="128"/>
      <c r="H3" s="129"/>
      <c r="I3" s="129"/>
      <c r="J3" s="129"/>
    </row>
    <row r="4" spans="1:10" ht="15.75" thickBot="1" x14ac:dyDescent="0.3">
      <c r="A4" s="162" t="s">
        <v>190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x14ac:dyDescent="0.25">
      <c r="A5" s="164" t="s">
        <v>133</v>
      </c>
      <c r="B5" s="166" t="s">
        <v>0</v>
      </c>
      <c r="C5" s="166" t="s">
        <v>25</v>
      </c>
      <c r="D5" s="166" t="s">
        <v>26</v>
      </c>
      <c r="E5" s="166" t="s">
        <v>27</v>
      </c>
      <c r="F5" s="166" t="s">
        <v>2</v>
      </c>
      <c r="G5" s="166" t="s">
        <v>1</v>
      </c>
      <c r="H5" s="166" t="s">
        <v>3</v>
      </c>
      <c r="I5" s="166" t="s">
        <v>164</v>
      </c>
      <c r="J5" s="169" t="s">
        <v>191</v>
      </c>
    </row>
    <row r="6" spans="1:10" ht="20.25" customHeight="1" x14ac:dyDescent="0.25">
      <c r="A6" s="165"/>
      <c r="B6" s="167"/>
      <c r="C6" s="168"/>
      <c r="D6" s="167"/>
      <c r="E6" s="167"/>
      <c r="F6" s="167"/>
      <c r="G6" s="167"/>
      <c r="H6" s="167"/>
      <c r="I6" s="167"/>
      <c r="J6" s="170"/>
    </row>
    <row r="7" spans="1:10" ht="42" customHeight="1" x14ac:dyDescent="0.25">
      <c r="A7" s="165"/>
      <c r="B7" s="167"/>
      <c r="C7" s="168"/>
      <c r="D7" s="167"/>
      <c r="E7" s="167"/>
      <c r="F7" s="167"/>
      <c r="G7" s="167"/>
      <c r="H7" s="167"/>
      <c r="I7" s="167"/>
      <c r="J7" s="170"/>
    </row>
    <row r="8" spans="1:10" x14ac:dyDescent="0.25">
      <c r="A8" s="150" t="s">
        <v>75</v>
      </c>
      <c r="B8" s="151"/>
      <c r="C8" s="151"/>
      <c r="D8" s="151"/>
      <c r="E8" s="151"/>
      <c r="F8" s="151"/>
      <c r="G8" s="151"/>
      <c r="H8" s="151"/>
      <c r="I8" s="151"/>
      <c r="J8" s="152"/>
    </row>
    <row r="9" spans="1:10" x14ac:dyDescent="0.25">
      <c r="A9" s="50" t="s">
        <v>112</v>
      </c>
      <c r="B9" s="153"/>
      <c r="C9" s="154"/>
      <c r="D9" s="154"/>
      <c r="E9" s="154"/>
      <c r="F9" s="154"/>
      <c r="G9" s="154"/>
      <c r="H9" s="154"/>
      <c r="I9" s="154"/>
      <c r="J9" s="155"/>
    </row>
    <row r="10" spans="1:10" x14ac:dyDescent="0.25">
      <c r="A10" s="26" t="s">
        <v>5</v>
      </c>
      <c r="B10" s="118">
        <v>2</v>
      </c>
      <c r="C10" s="39" t="s">
        <v>51</v>
      </c>
      <c r="D10" s="39">
        <v>16</v>
      </c>
      <c r="E10" s="39">
        <v>8</v>
      </c>
      <c r="F10" s="39">
        <v>2</v>
      </c>
      <c r="G10" s="39">
        <v>6</v>
      </c>
      <c r="H10" s="1"/>
      <c r="I10" s="9">
        <f t="shared" ref="I10:I11" si="0">E10/8</f>
        <v>1</v>
      </c>
      <c r="J10" s="10">
        <f t="shared" ref="J10:J11" si="1">(F10+G10)/8</f>
        <v>1</v>
      </c>
    </row>
    <row r="11" spans="1:10" x14ac:dyDescent="0.25">
      <c r="A11" s="26" t="s">
        <v>83</v>
      </c>
      <c r="B11" s="119"/>
      <c r="C11" s="39" t="s">
        <v>51</v>
      </c>
      <c r="D11" s="39">
        <v>16</v>
      </c>
      <c r="E11" s="39">
        <v>8</v>
      </c>
      <c r="F11" s="39">
        <v>2</v>
      </c>
      <c r="G11" s="39">
        <v>6</v>
      </c>
      <c r="H11" s="1"/>
      <c r="I11" s="9">
        <f t="shared" si="0"/>
        <v>1</v>
      </c>
      <c r="J11" s="10">
        <f t="shared" si="1"/>
        <v>1</v>
      </c>
    </row>
    <row r="12" spans="1:10" x14ac:dyDescent="0.25">
      <c r="A12" s="50" t="s">
        <v>147</v>
      </c>
      <c r="B12" s="58"/>
      <c r="C12" s="1"/>
      <c r="D12" s="1"/>
      <c r="E12" s="1"/>
      <c r="F12" s="1"/>
      <c r="G12" s="1"/>
      <c r="H12" s="1"/>
      <c r="I12" s="9"/>
      <c r="J12" s="4"/>
    </row>
    <row r="13" spans="1:10" x14ac:dyDescent="0.25">
      <c r="A13" s="26" t="s">
        <v>8</v>
      </c>
      <c r="B13" s="118">
        <v>2</v>
      </c>
      <c r="C13" s="37" t="s">
        <v>51</v>
      </c>
      <c r="D13" s="37">
        <v>8</v>
      </c>
      <c r="E13" s="37">
        <v>8</v>
      </c>
      <c r="F13" s="37"/>
      <c r="G13" s="37"/>
      <c r="H13" s="1"/>
      <c r="I13" s="9">
        <f t="shared" ref="I13:I14" si="2">E13/8</f>
        <v>1</v>
      </c>
      <c r="J13" s="10">
        <f t="shared" ref="J13:J14" si="3">(F13+G13)/8</f>
        <v>0</v>
      </c>
    </row>
    <row r="14" spans="1:10" x14ac:dyDescent="0.25">
      <c r="A14" s="26" t="s">
        <v>150</v>
      </c>
      <c r="B14" s="119"/>
      <c r="C14" s="37" t="s">
        <v>51</v>
      </c>
      <c r="D14" s="37">
        <v>8</v>
      </c>
      <c r="E14" s="37">
        <v>8</v>
      </c>
      <c r="F14" s="37"/>
      <c r="G14" s="37"/>
      <c r="H14" s="1"/>
      <c r="I14" s="9">
        <f t="shared" si="2"/>
        <v>1</v>
      </c>
      <c r="J14" s="10">
        <f t="shared" si="3"/>
        <v>0</v>
      </c>
    </row>
    <row r="15" spans="1:10" x14ac:dyDescent="0.25">
      <c r="A15" s="50" t="s">
        <v>149</v>
      </c>
      <c r="B15" s="58"/>
      <c r="C15" s="1"/>
      <c r="D15" s="1"/>
      <c r="E15" s="1"/>
      <c r="F15" s="1"/>
      <c r="G15" s="1"/>
      <c r="H15" s="1"/>
      <c r="I15" s="9"/>
      <c r="J15" s="4"/>
    </row>
    <row r="16" spans="1:10" x14ac:dyDescent="0.25">
      <c r="A16" s="26" t="s">
        <v>43</v>
      </c>
      <c r="B16" s="118">
        <v>3</v>
      </c>
      <c r="C16" s="37" t="s">
        <v>51</v>
      </c>
      <c r="D16" s="37">
        <v>8</v>
      </c>
      <c r="E16" s="37">
        <v>8</v>
      </c>
      <c r="F16" s="37"/>
      <c r="G16" s="37"/>
      <c r="H16" s="1"/>
      <c r="I16" s="9">
        <f t="shared" ref="I16:I17" si="4">E16/8</f>
        <v>1</v>
      </c>
      <c r="J16" s="10">
        <f t="shared" ref="J16:J17" si="5">(F16+G16)/8</f>
        <v>0</v>
      </c>
    </row>
    <row r="17" spans="1:13" x14ac:dyDescent="0.25">
      <c r="A17" s="26" t="s">
        <v>68</v>
      </c>
      <c r="B17" s="119"/>
      <c r="C17" s="37" t="s">
        <v>51</v>
      </c>
      <c r="D17" s="37">
        <v>8</v>
      </c>
      <c r="E17" s="37">
        <v>8</v>
      </c>
      <c r="F17" s="37"/>
      <c r="G17" s="37"/>
      <c r="H17" s="1"/>
      <c r="I17" s="9">
        <f t="shared" si="4"/>
        <v>1</v>
      </c>
      <c r="J17" s="10">
        <f t="shared" si="5"/>
        <v>0</v>
      </c>
    </row>
    <row r="18" spans="1:13" x14ac:dyDescent="0.25">
      <c r="A18" s="50" t="s">
        <v>32</v>
      </c>
      <c r="B18" s="153"/>
      <c r="C18" s="154"/>
      <c r="D18" s="154"/>
      <c r="E18" s="154"/>
      <c r="F18" s="154"/>
      <c r="G18" s="154"/>
      <c r="H18" s="154"/>
      <c r="I18" s="154"/>
      <c r="J18" s="155"/>
    </row>
    <row r="19" spans="1:13" x14ac:dyDescent="0.25">
      <c r="A19" s="156" t="s">
        <v>113</v>
      </c>
      <c r="B19" s="157"/>
      <c r="C19" s="157"/>
      <c r="D19" s="157"/>
      <c r="E19" s="157"/>
      <c r="F19" s="157"/>
      <c r="G19" s="157"/>
      <c r="H19" s="157"/>
      <c r="I19" s="157"/>
      <c r="J19" s="158"/>
    </row>
    <row r="20" spans="1:13" ht="24.75" customHeight="1" x14ac:dyDescent="0.25">
      <c r="A20" s="26" t="s">
        <v>213</v>
      </c>
      <c r="B20" s="6">
        <v>2</v>
      </c>
      <c r="C20" s="1" t="s">
        <v>51</v>
      </c>
      <c r="D20" s="1">
        <v>8</v>
      </c>
      <c r="E20" s="1">
        <v>2</v>
      </c>
      <c r="F20" s="1">
        <v>6</v>
      </c>
      <c r="G20" s="1"/>
      <c r="H20" s="1"/>
      <c r="I20" s="9">
        <v>1</v>
      </c>
      <c r="J20" s="10">
        <v>1</v>
      </c>
    </row>
    <row r="21" spans="1:13" ht="29.25" customHeight="1" x14ac:dyDescent="0.25">
      <c r="A21" s="26" t="s">
        <v>214</v>
      </c>
      <c r="B21" s="6">
        <v>2</v>
      </c>
      <c r="C21" s="1" t="s">
        <v>51</v>
      </c>
      <c r="D21" s="1">
        <v>8</v>
      </c>
      <c r="E21" s="1">
        <v>2</v>
      </c>
      <c r="F21" s="1">
        <v>6</v>
      </c>
      <c r="G21" s="1"/>
      <c r="H21" s="1"/>
      <c r="I21" s="9">
        <v>1</v>
      </c>
      <c r="J21" s="10">
        <v>1</v>
      </c>
    </row>
    <row r="22" spans="1:13" x14ac:dyDescent="0.25">
      <c r="A22" s="156" t="s">
        <v>114</v>
      </c>
      <c r="B22" s="157"/>
      <c r="C22" s="157"/>
      <c r="D22" s="157"/>
      <c r="E22" s="157"/>
      <c r="F22" s="157"/>
      <c r="G22" s="157"/>
      <c r="H22" s="157"/>
      <c r="I22" s="157"/>
      <c r="J22" s="158"/>
    </row>
    <row r="23" spans="1:13" x14ac:dyDescent="0.25">
      <c r="A23" s="5" t="s">
        <v>93</v>
      </c>
      <c r="B23" s="118">
        <v>5</v>
      </c>
      <c r="C23" s="1" t="s">
        <v>51</v>
      </c>
      <c r="D23" s="37">
        <v>32</v>
      </c>
      <c r="E23" s="37">
        <v>16</v>
      </c>
      <c r="F23" s="37">
        <v>4</v>
      </c>
      <c r="G23" s="37">
        <v>12</v>
      </c>
      <c r="H23" s="37"/>
      <c r="I23" s="9">
        <f t="shared" ref="I23:I24" si="6">E23/8</f>
        <v>2</v>
      </c>
      <c r="J23" s="10">
        <f t="shared" ref="J23:J24" si="7">(F23+G23)/8</f>
        <v>2</v>
      </c>
    </row>
    <row r="24" spans="1:13" x14ac:dyDescent="0.25">
      <c r="A24" s="5" t="s">
        <v>94</v>
      </c>
      <c r="B24" s="119"/>
      <c r="C24" s="1" t="s">
        <v>51</v>
      </c>
      <c r="D24" s="37">
        <v>32</v>
      </c>
      <c r="E24" s="37">
        <v>16</v>
      </c>
      <c r="F24" s="37">
        <v>4</v>
      </c>
      <c r="G24" s="37">
        <v>12</v>
      </c>
      <c r="H24" s="37"/>
      <c r="I24" s="9">
        <f t="shared" si="6"/>
        <v>2</v>
      </c>
      <c r="J24" s="10">
        <f t="shared" si="7"/>
        <v>2</v>
      </c>
    </row>
    <row r="25" spans="1:13" x14ac:dyDescent="0.25">
      <c r="A25" s="159" t="s">
        <v>70</v>
      </c>
      <c r="B25" s="160"/>
      <c r="C25" s="160"/>
      <c r="D25" s="160"/>
      <c r="E25" s="160"/>
      <c r="F25" s="160"/>
      <c r="G25" s="160"/>
      <c r="H25" s="160"/>
      <c r="I25" s="160"/>
      <c r="J25" s="161"/>
    </row>
    <row r="26" spans="1:13" x14ac:dyDescent="0.25">
      <c r="A26" s="156" t="s">
        <v>115</v>
      </c>
      <c r="B26" s="157"/>
      <c r="C26" s="157"/>
      <c r="D26" s="157"/>
      <c r="E26" s="157"/>
      <c r="F26" s="157"/>
      <c r="G26" s="157"/>
      <c r="H26" s="157"/>
      <c r="I26" s="157"/>
      <c r="J26" s="158"/>
    </row>
    <row r="27" spans="1:13" ht="25.5" customHeight="1" x14ac:dyDescent="0.25">
      <c r="A27" s="5" t="s">
        <v>84</v>
      </c>
      <c r="B27" s="118">
        <v>5</v>
      </c>
      <c r="C27" s="37" t="s">
        <v>51</v>
      </c>
      <c r="D27" s="37">
        <v>24</v>
      </c>
      <c r="E27" s="37"/>
      <c r="F27" s="37">
        <v>8</v>
      </c>
      <c r="G27" s="37">
        <v>16</v>
      </c>
      <c r="H27" s="1"/>
      <c r="I27" s="9">
        <f t="shared" ref="I27:I28" si="8">E27/8</f>
        <v>0</v>
      </c>
      <c r="J27" s="10">
        <f t="shared" ref="J27:J28" si="9">(F27+G27)/8</f>
        <v>3</v>
      </c>
    </row>
    <row r="28" spans="1:13" ht="25.5" x14ac:dyDescent="0.25">
      <c r="A28" s="5" t="s">
        <v>95</v>
      </c>
      <c r="B28" s="119"/>
      <c r="C28" s="37" t="s">
        <v>51</v>
      </c>
      <c r="D28" s="37">
        <v>24</v>
      </c>
      <c r="E28" s="37"/>
      <c r="F28" s="37">
        <v>8</v>
      </c>
      <c r="G28" s="37">
        <v>16</v>
      </c>
      <c r="H28" s="1"/>
      <c r="I28" s="9">
        <f t="shared" si="8"/>
        <v>0</v>
      </c>
      <c r="J28" s="10">
        <f t="shared" si="9"/>
        <v>3</v>
      </c>
      <c r="M28" s="26"/>
    </row>
    <row r="29" spans="1:13" x14ac:dyDescent="0.25">
      <c r="A29" s="156" t="s">
        <v>116</v>
      </c>
      <c r="B29" s="157"/>
      <c r="C29" s="157"/>
      <c r="D29" s="157"/>
      <c r="E29" s="157"/>
      <c r="F29" s="157"/>
      <c r="G29" s="157"/>
      <c r="H29" s="157"/>
      <c r="I29" s="157"/>
      <c r="J29" s="158"/>
      <c r="M29" s="26"/>
    </row>
    <row r="30" spans="1:13" x14ac:dyDescent="0.25">
      <c r="A30" s="5" t="s">
        <v>44</v>
      </c>
      <c r="B30" s="118">
        <v>2</v>
      </c>
      <c r="C30" s="1" t="s">
        <v>51</v>
      </c>
      <c r="D30" s="37">
        <v>8</v>
      </c>
      <c r="E30" s="37">
        <v>8</v>
      </c>
      <c r="F30" s="37"/>
      <c r="G30" s="37"/>
      <c r="H30" s="1"/>
      <c r="I30" s="9">
        <f t="shared" ref="I30:I31" si="10">E30/8</f>
        <v>1</v>
      </c>
      <c r="J30" s="10">
        <f t="shared" ref="J30:J31" si="11">(F30+G30)/8</f>
        <v>0</v>
      </c>
    </row>
    <row r="31" spans="1:13" x14ac:dyDescent="0.25">
      <c r="A31" s="5" t="s">
        <v>49</v>
      </c>
      <c r="B31" s="119"/>
      <c r="C31" s="1" t="s">
        <v>51</v>
      </c>
      <c r="D31" s="37">
        <v>8</v>
      </c>
      <c r="E31" s="37">
        <v>8</v>
      </c>
      <c r="F31" s="37"/>
      <c r="G31" s="37"/>
      <c r="H31" s="1"/>
      <c r="I31" s="9">
        <f t="shared" si="10"/>
        <v>1</v>
      </c>
      <c r="J31" s="10">
        <f t="shared" si="11"/>
        <v>0</v>
      </c>
    </row>
    <row r="32" spans="1:13" x14ac:dyDescent="0.25">
      <c r="A32" s="159" t="s">
        <v>71</v>
      </c>
      <c r="B32" s="160"/>
      <c r="C32" s="160"/>
      <c r="D32" s="160"/>
      <c r="E32" s="160"/>
      <c r="F32" s="160"/>
      <c r="G32" s="160"/>
      <c r="H32" s="160"/>
      <c r="I32" s="160"/>
      <c r="J32" s="161"/>
    </row>
    <row r="33" spans="1:10" x14ac:dyDescent="0.25">
      <c r="A33" s="156" t="s">
        <v>118</v>
      </c>
      <c r="B33" s="157"/>
      <c r="C33" s="157"/>
      <c r="D33" s="157"/>
      <c r="E33" s="157"/>
      <c r="F33" s="157"/>
      <c r="G33" s="157"/>
      <c r="H33" s="157"/>
      <c r="I33" s="157"/>
      <c r="J33" s="158"/>
    </row>
    <row r="34" spans="1:10" x14ac:dyDescent="0.25">
      <c r="A34" s="70" t="s">
        <v>50</v>
      </c>
      <c r="B34" s="118">
        <v>2</v>
      </c>
      <c r="C34" s="37" t="s">
        <v>51</v>
      </c>
      <c r="D34" s="37">
        <v>8</v>
      </c>
      <c r="E34" s="37">
        <v>8</v>
      </c>
      <c r="F34" s="37"/>
      <c r="G34" s="37"/>
      <c r="H34" s="37"/>
      <c r="I34" s="9">
        <f t="shared" ref="I34:I38" si="12">E34/8</f>
        <v>1</v>
      </c>
      <c r="J34" s="10">
        <f t="shared" ref="J34:J35" si="13">(F34+G34)/8</f>
        <v>0</v>
      </c>
    </row>
    <row r="35" spans="1:10" x14ac:dyDescent="0.25">
      <c r="A35" s="70" t="s">
        <v>96</v>
      </c>
      <c r="B35" s="119"/>
      <c r="C35" s="37" t="s">
        <v>51</v>
      </c>
      <c r="D35" s="37">
        <v>8</v>
      </c>
      <c r="E35" s="37">
        <v>8</v>
      </c>
      <c r="F35" s="37"/>
      <c r="G35" s="37"/>
      <c r="H35" s="37"/>
      <c r="I35" s="9">
        <f t="shared" si="12"/>
        <v>1</v>
      </c>
      <c r="J35" s="10">
        <f t="shared" si="13"/>
        <v>0</v>
      </c>
    </row>
    <row r="36" spans="1:10" x14ac:dyDescent="0.25">
      <c r="A36" s="156" t="s">
        <v>119</v>
      </c>
      <c r="B36" s="157"/>
      <c r="C36" s="157"/>
      <c r="D36" s="157"/>
      <c r="E36" s="157"/>
      <c r="F36" s="157"/>
      <c r="G36" s="157"/>
      <c r="H36" s="157"/>
      <c r="I36" s="157"/>
      <c r="J36" s="158"/>
    </row>
    <row r="37" spans="1:10" x14ac:dyDescent="0.25">
      <c r="A37" s="70" t="s">
        <v>48</v>
      </c>
      <c r="B37" s="118">
        <v>2</v>
      </c>
      <c r="C37" s="37" t="s">
        <v>51</v>
      </c>
      <c r="D37" s="37">
        <v>16</v>
      </c>
      <c r="E37" s="37">
        <v>16</v>
      </c>
      <c r="F37" s="37"/>
      <c r="G37" s="14"/>
      <c r="H37" s="37"/>
      <c r="I37" s="9">
        <f t="shared" si="12"/>
        <v>2</v>
      </c>
      <c r="J37" s="9">
        <f t="shared" ref="J37:J38" si="14">F37/8</f>
        <v>0</v>
      </c>
    </row>
    <row r="38" spans="1:10" x14ac:dyDescent="0.25">
      <c r="A38" s="70" t="s">
        <v>47</v>
      </c>
      <c r="B38" s="119"/>
      <c r="C38" s="37" t="s">
        <v>51</v>
      </c>
      <c r="D38" s="37">
        <v>16</v>
      </c>
      <c r="E38" s="37">
        <v>16</v>
      </c>
      <c r="F38" s="37"/>
      <c r="G38" s="14"/>
      <c r="H38" s="37"/>
      <c r="I38" s="9">
        <f t="shared" si="12"/>
        <v>2</v>
      </c>
      <c r="J38" s="9">
        <f t="shared" si="14"/>
        <v>0</v>
      </c>
    </row>
    <row r="39" spans="1:10" x14ac:dyDescent="0.25">
      <c r="A39" s="171" t="s">
        <v>120</v>
      </c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25">
      <c r="A40" s="5" t="s">
        <v>76</v>
      </c>
      <c r="B40" s="118">
        <v>4</v>
      </c>
      <c r="C40" s="1" t="s">
        <v>42</v>
      </c>
      <c r="D40" s="1">
        <v>42</v>
      </c>
      <c r="E40" s="1">
        <v>16</v>
      </c>
      <c r="F40" s="37">
        <v>8</v>
      </c>
      <c r="G40" s="37">
        <v>12</v>
      </c>
      <c r="H40" s="37">
        <v>6</v>
      </c>
      <c r="I40" s="9">
        <f t="shared" ref="I40:I41" si="15">E40/8</f>
        <v>2</v>
      </c>
      <c r="J40" s="10">
        <f t="shared" ref="J40:J41" si="16">(F40+G40)/8</f>
        <v>2.5</v>
      </c>
    </row>
    <row r="41" spans="1:10" ht="25.5" x14ac:dyDescent="0.25">
      <c r="A41" s="5" t="s">
        <v>77</v>
      </c>
      <c r="B41" s="119"/>
      <c r="C41" s="1" t="s">
        <v>42</v>
      </c>
      <c r="D41" s="1">
        <v>42</v>
      </c>
      <c r="E41" s="1">
        <v>16</v>
      </c>
      <c r="F41" s="37">
        <v>8</v>
      </c>
      <c r="G41" s="37">
        <v>12</v>
      </c>
      <c r="H41" s="37">
        <v>6</v>
      </c>
      <c r="I41" s="9">
        <f t="shared" si="15"/>
        <v>2</v>
      </c>
      <c r="J41" s="10">
        <f t="shared" si="16"/>
        <v>2.5</v>
      </c>
    </row>
    <row r="42" spans="1:10" x14ac:dyDescent="0.25">
      <c r="A42" s="159" t="s">
        <v>72</v>
      </c>
      <c r="B42" s="160"/>
      <c r="C42" s="160"/>
      <c r="D42" s="160"/>
      <c r="E42" s="160"/>
      <c r="F42" s="160"/>
      <c r="G42" s="160"/>
      <c r="H42" s="160"/>
      <c r="I42" s="160"/>
      <c r="J42" s="161"/>
    </row>
    <row r="43" spans="1:10" x14ac:dyDescent="0.25">
      <c r="A43" s="159" t="s">
        <v>123</v>
      </c>
      <c r="B43" s="174"/>
      <c r="C43" s="174"/>
      <c r="D43" s="174"/>
      <c r="E43" s="174"/>
      <c r="F43" s="174"/>
      <c r="G43" s="174"/>
      <c r="H43" s="174"/>
      <c r="I43" s="174"/>
      <c r="J43" s="175"/>
    </row>
    <row r="44" spans="1:10" x14ac:dyDescent="0.25">
      <c r="A44" s="30" t="s">
        <v>151</v>
      </c>
      <c r="B44" s="118">
        <v>2</v>
      </c>
      <c r="C44" s="40" t="s">
        <v>51</v>
      </c>
      <c r="D44" s="1">
        <v>8</v>
      </c>
      <c r="E44" s="1">
        <v>8</v>
      </c>
      <c r="F44" s="1"/>
      <c r="G44" s="40"/>
      <c r="H44" s="40"/>
      <c r="I44" s="9">
        <f t="shared" ref="I44:I45" si="17">E44/8</f>
        <v>1</v>
      </c>
      <c r="J44" s="10">
        <f t="shared" ref="J44:J45" si="18">(F44+G44)/8</f>
        <v>0</v>
      </c>
    </row>
    <row r="45" spans="1:10" x14ac:dyDescent="0.25">
      <c r="A45" s="30" t="s">
        <v>196</v>
      </c>
      <c r="B45" s="119"/>
      <c r="C45" s="40" t="s">
        <v>51</v>
      </c>
      <c r="D45" s="1">
        <v>8</v>
      </c>
      <c r="E45" s="1">
        <v>8</v>
      </c>
      <c r="F45" s="1"/>
      <c r="G45" s="40"/>
      <c r="H45" s="40"/>
      <c r="I45" s="9">
        <f t="shared" si="17"/>
        <v>1</v>
      </c>
      <c r="J45" s="10">
        <f t="shared" si="18"/>
        <v>0</v>
      </c>
    </row>
    <row r="46" spans="1:10" x14ac:dyDescent="0.25">
      <c r="A46" s="159" t="s">
        <v>73</v>
      </c>
      <c r="B46" s="160"/>
      <c r="C46" s="160"/>
      <c r="D46" s="160"/>
      <c r="E46" s="160"/>
      <c r="F46" s="160"/>
      <c r="G46" s="160"/>
      <c r="H46" s="160"/>
      <c r="I46" s="160"/>
      <c r="J46" s="161"/>
    </row>
    <row r="47" spans="1:10" x14ac:dyDescent="0.25">
      <c r="A47" s="156" t="s">
        <v>127</v>
      </c>
      <c r="B47" s="176"/>
      <c r="C47" s="176"/>
      <c r="D47" s="176"/>
      <c r="E47" s="176"/>
      <c r="F47" s="176"/>
      <c r="G47" s="176"/>
      <c r="H47" s="176"/>
      <c r="I47" s="176"/>
      <c r="J47" s="177"/>
    </row>
    <row r="48" spans="1:10" x14ac:dyDescent="0.25">
      <c r="A48" s="70" t="s">
        <v>13</v>
      </c>
      <c r="B48" s="118">
        <v>4</v>
      </c>
      <c r="C48" s="1" t="s">
        <v>51</v>
      </c>
      <c r="D48" s="1">
        <v>32</v>
      </c>
      <c r="E48" s="1">
        <v>16</v>
      </c>
      <c r="F48" s="1">
        <v>16</v>
      </c>
      <c r="G48" s="1"/>
      <c r="H48" s="1"/>
      <c r="I48" s="9">
        <f t="shared" ref="I48:I49" si="19">E48/8</f>
        <v>2</v>
      </c>
      <c r="J48" s="10">
        <f t="shared" ref="J48:J49" si="20">(F48+G48)/8</f>
        <v>2</v>
      </c>
    </row>
    <row r="49" spans="1:11" x14ac:dyDescent="0.25">
      <c r="A49" s="70" t="s">
        <v>86</v>
      </c>
      <c r="B49" s="119"/>
      <c r="C49" s="1" t="s">
        <v>51</v>
      </c>
      <c r="D49" s="1">
        <v>32</v>
      </c>
      <c r="E49" s="1">
        <v>16</v>
      </c>
      <c r="F49" s="1">
        <v>16</v>
      </c>
      <c r="G49" s="1"/>
      <c r="H49" s="1"/>
      <c r="I49" s="9">
        <f t="shared" si="19"/>
        <v>2</v>
      </c>
      <c r="J49" s="10">
        <f t="shared" si="20"/>
        <v>2</v>
      </c>
    </row>
    <row r="50" spans="1:11" x14ac:dyDescent="0.25">
      <c r="A50" s="76" t="s">
        <v>117</v>
      </c>
      <c r="B50" s="153"/>
      <c r="C50" s="154"/>
      <c r="D50" s="154"/>
      <c r="E50" s="154"/>
      <c r="F50" s="154"/>
      <c r="G50" s="154"/>
      <c r="H50" s="154"/>
      <c r="I50" s="154"/>
      <c r="J50" s="155"/>
    </row>
    <row r="51" spans="1:11" x14ac:dyDescent="0.25">
      <c r="A51" s="5" t="s">
        <v>46</v>
      </c>
      <c r="B51" s="118">
        <v>1</v>
      </c>
      <c r="C51" s="1" t="s">
        <v>51</v>
      </c>
      <c r="D51" s="1">
        <v>8</v>
      </c>
      <c r="E51" s="1">
        <v>8</v>
      </c>
      <c r="F51" s="1"/>
      <c r="G51" s="1"/>
      <c r="H51" s="1"/>
      <c r="I51" s="9">
        <f t="shared" ref="I51:I52" si="21">E51/8</f>
        <v>1</v>
      </c>
      <c r="J51" s="10">
        <f t="shared" ref="J51:J52" si="22">(F51+G51)/8</f>
        <v>0</v>
      </c>
    </row>
    <row r="52" spans="1:11" x14ac:dyDescent="0.25">
      <c r="A52" s="5" t="s">
        <v>85</v>
      </c>
      <c r="B52" s="119"/>
      <c r="C52" s="1" t="s">
        <v>51</v>
      </c>
      <c r="D52" s="1">
        <v>8</v>
      </c>
      <c r="E52" s="1">
        <v>8</v>
      </c>
      <c r="F52" s="1"/>
      <c r="G52" s="1"/>
      <c r="H52" s="1"/>
      <c r="I52" s="9">
        <f t="shared" si="21"/>
        <v>1</v>
      </c>
      <c r="J52" s="10">
        <f t="shared" si="22"/>
        <v>0</v>
      </c>
    </row>
    <row r="53" spans="1:11" x14ac:dyDescent="0.25">
      <c r="A53" s="159" t="s">
        <v>74</v>
      </c>
      <c r="B53" s="160"/>
      <c r="C53" s="160"/>
      <c r="D53" s="160"/>
      <c r="E53" s="160"/>
      <c r="F53" s="160"/>
      <c r="G53" s="160"/>
      <c r="H53" s="160"/>
      <c r="I53" s="160"/>
      <c r="J53" s="161"/>
    </row>
    <row r="54" spans="1:11" ht="28.5" customHeight="1" x14ac:dyDescent="0.25">
      <c r="A54" s="35" t="s">
        <v>177</v>
      </c>
      <c r="B54" s="18">
        <v>3</v>
      </c>
      <c r="C54" s="18" t="s">
        <v>51</v>
      </c>
      <c r="D54" s="18">
        <v>16</v>
      </c>
      <c r="E54" s="18"/>
      <c r="F54" s="18">
        <v>8</v>
      </c>
      <c r="G54" s="18">
        <v>8</v>
      </c>
      <c r="H54" s="18"/>
      <c r="I54" s="9">
        <f>E54/8</f>
        <v>0</v>
      </c>
      <c r="J54" s="10">
        <f>(F54+G54)/8</f>
        <v>2</v>
      </c>
      <c r="K54" s="14"/>
    </row>
    <row r="55" spans="1:11" ht="24" customHeight="1" x14ac:dyDescent="0.25">
      <c r="A55" s="35" t="s">
        <v>178</v>
      </c>
      <c r="B55" s="6">
        <v>4</v>
      </c>
      <c r="C55" s="1" t="s">
        <v>51</v>
      </c>
      <c r="D55" s="1">
        <v>46</v>
      </c>
      <c r="E55" s="1">
        <v>16</v>
      </c>
      <c r="F55" s="1">
        <v>8</v>
      </c>
      <c r="G55" s="1">
        <v>16</v>
      </c>
      <c r="H55" s="1">
        <v>6</v>
      </c>
      <c r="I55" s="9">
        <f>E55/8</f>
        <v>2</v>
      </c>
      <c r="J55" s="10">
        <f>(F55+G55)/8</f>
        <v>3</v>
      </c>
      <c r="K55" s="14"/>
    </row>
    <row r="56" spans="1:11" ht="25.5" customHeight="1" x14ac:dyDescent="0.25">
      <c r="A56" s="35" t="s">
        <v>180</v>
      </c>
      <c r="B56" s="6">
        <v>4</v>
      </c>
      <c r="C56" s="1" t="s">
        <v>51</v>
      </c>
      <c r="D56" s="1">
        <v>32</v>
      </c>
      <c r="E56" s="1">
        <v>8</v>
      </c>
      <c r="F56" s="1">
        <v>8</v>
      </c>
      <c r="G56" s="1">
        <v>12</v>
      </c>
      <c r="H56" s="1">
        <v>4</v>
      </c>
      <c r="I56" s="9">
        <f t="shared" ref="I56" si="23">E56/8</f>
        <v>1</v>
      </c>
      <c r="J56" s="10">
        <f t="shared" ref="J56" si="24">(F56+G56)/8</f>
        <v>2.5</v>
      </c>
      <c r="K56" s="14"/>
    </row>
    <row r="57" spans="1:1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78" t="s">
        <v>131</v>
      </c>
      <c r="B58" s="172"/>
      <c r="C58" s="172"/>
      <c r="D58" s="172"/>
      <c r="E58" s="172"/>
      <c r="F58" s="172"/>
      <c r="G58" s="172"/>
      <c r="H58" s="172"/>
      <c r="I58" s="172"/>
      <c r="J58" s="173"/>
      <c r="K58" s="14"/>
    </row>
    <row r="59" spans="1:11" ht="25.5" x14ac:dyDescent="0.25">
      <c r="A59" s="5" t="s">
        <v>63</v>
      </c>
      <c r="B59" s="118">
        <v>4</v>
      </c>
      <c r="C59" s="1" t="s">
        <v>42</v>
      </c>
      <c r="D59" s="1">
        <v>32</v>
      </c>
      <c r="E59" s="1">
        <v>16</v>
      </c>
      <c r="F59" s="1">
        <v>16</v>
      </c>
      <c r="G59" s="1"/>
      <c r="H59" s="1"/>
      <c r="I59" s="9">
        <f t="shared" ref="I59:I60" si="25">E59/8</f>
        <v>2</v>
      </c>
      <c r="J59" s="10">
        <f t="shared" ref="J59:J60" si="26">(F59+G59)/8</f>
        <v>2</v>
      </c>
      <c r="K59" s="14"/>
    </row>
    <row r="60" spans="1:11" ht="25.5" x14ac:dyDescent="0.25">
      <c r="A60" s="5" t="s">
        <v>67</v>
      </c>
      <c r="B60" s="119"/>
      <c r="C60" s="1" t="s">
        <v>42</v>
      </c>
      <c r="D60" s="1">
        <v>32</v>
      </c>
      <c r="E60" s="1">
        <v>16</v>
      </c>
      <c r="F60" s="1">
        <v>16</v>
      </c>
      <c r="G60" s="1"/>
      <c r="H60" s="1"/>
      <c r="I60" s="9">
        <f t="shared" si="25"/>
        <v>2</v>
      </c>
      <c r="J60" s="10">
        <f t="shared" si="26"/>
        <v>2</v>
      </c>
      <c r="K60" s="14"/>
    </row>
    <row r="61" spans="1:11" x14ac:dyDescent="0.25">
      <c r="A61" s="156" t="s">
        <v>192</v>
      </c>
      <c r="B61" s="176"/>
      <c r="C61" s="176"/>
      <c r="D61" s="176"/>
      <c r="E61" s="176"/>
      <c r="F61" s="176"/>
      <c r="G61" s="176"/>
      <c r="H61" s="176"/>
      <c r="I61" s="176"/>
      <c r="J61" s="177"/>
      <c r="K61" s="14"/>
    </row>
    <row r="62" spans="1:11" ht="27.75" customHeight="1" x14ac:dyDescent="0.25">
      <c r="A62" s="35" t="s">
        <v>181</v>
      </c>
      <c r="B62" s="6">
        <v>3</v>
      </c>
      <c r="C62" s="1" t="s">
        <v>42</v>
      </c>
      <c r="D62" s="1">
        <v>28</v>
      </c>
      <c r="E62" s="1">
        <v>8</v>
      </c>
      <c r="F62" s="1">
        <v>8</v>
      </c>
      <c r="G62" s="1">
        <v>8</v>
      </c>
      <c r="H62" s="1">
        <v>4</v>
      </c>
      <c r="I62" s="9">
        <f>E62/8</f>
        <v>1</v>
      </c>
      <c r="J62" s="10">
        <f>(F62+G62)/8</f>
        <v>2</v>
      </c>
      <c r="K62" s="14"/>
    </row>
    <row r="63" spans="1:11" ht="27.75" customHeight="1" x14ac:dyDescent="0.25">
      <c r="A63" s="35" t="s">
        <v>184</v>
      </c>
      <c r="B63" s="6">
        <v>2</v>
      </c>
      <c r="C63" s="1" t="s">
        <v>51</v>
      </c>
      <c r="D63" s="1">
        <v>16</v>
      </c>
      <c r="E63" s="1">
        <v>8</v>
      </c>
      <c r="F63" s="1">
        <v>8</v>
      </c>
      <c r="G63" s="1"/>
      <c r="H63" s="1"/>
      <c r="I63" s="9">
        <f t="shared" ref="I63:I66" si="27">E63/8</f>
        <v>1</v>
      </c>
      <c r="J63" s="10">
        <f t="shared" ref="J63:J66" si="28">(F63+G63)/8</f>
        <v>1</v>
      </c>
      <c r="K63" s="14"/>
    </row>
    <row r="64" spans="1:11" ht="27.75" customHeight="1" x14ac:dyDescent="0.25">
      <c r="A64" s="35" t="s">
        <v>185</v>
      </c>
      <c r="B64" s="6">
        <v>2</v>
      </c>
      <c r="C64" s="8" t="s">
        <v>51</v>
      </c>
      <c r="D64" s="1">
        <v>27</v>
      </c>
      <c r="E64" s="8">
        <v>8</v>
      </c>
      <c r="F64" s="8">
        <v>8</v>
      </c>
      <c r="G64" s="8">
        <v>8</v>
      </c>
      <c r="H64" s="8">
        <v>3</v>
      </c>
      <c r="I64" s="9">
        <f t="shared" si="27"/>
        <v>1</v>
      </c>
      <c r="J64" s="10">
        <f t="shared" si="28"/>
        <v>2</v>
      </c>
      <c r="K64" s="14"/>
    </row>
    <row r="65" spans="1:11" ht="27.75" customHeight="1" x14ac:dyDescent="0.25">
      <c r="A65" s="35" t="s">
        <v>186</v>
      </c>
      <c r="B65" s="6">
        <v>3</v>
      </c>
      <c r="C65" s="8" t="s">
        <v>51</v>
      </c>
      <c r="D65" s="1">
        <v>16</v>
      </c>
      <c r="E65" s="8">
        <v>8</v>
      </c>
      <c r="F65" s="8">
        <v>8</v>
      </c>
      <c r="G65" s="8"/>
      <c r="H65" s="8"/>
      <c r="I65" s="9">
        <f t="shared" si="27"/>
        <v>1</v>
      </c>
      <c r="J65" s="10">
        <f t="shared" si="28"/>
        <v>1</v>
      </c>
      <c r="K65" s="14"/>
    </row>
    <row r="66" spans="1:11" ht="27.75" customHeight="1" x14ac:dyDescent="0.25">
      <c r="A66" s="35" t="s">
        <v>187</v>
      </c>
      <c r="B66" s="6">
        <v>3</v>
      </c>
      <c r="C66" s="1" t="s">
        <v>51</v>
      </c>
      <c r="D66" s="1">
        <v>16</v>
      </c>
      <c r="E66" s="1">
        <v>8</v>
      </c>
      <c r="F66" s="1">
        <v>8</v>
      </c>
      <c r="G66" s="1"/>
      <c r="H66" s="1"/>
      <c r="I66" s="9">
        <f t="shared" si="27"/>
        <v>1</v>
      </c>
      <c r="J66" s="10">
        <f t="shared" si="28"/>
        <v>1</v>
      </c>
      <c r="K66" s="14"/>
    </row>
    <row r="67" spans="1:11" x14ac:dyDescent="0.25">
      <c r="A67" s="156" t="s">
        <v>132</v>
      </c>
      <c r="B67" s="172"/>
      <c r="C67" s="172"/>
      <c r="D67" s="172"/>
      <c r="E67" s="172"/>
      <c r="F67" s="172"/>
      <c r="G67" s="172"/>
      <c r="H67" s="172"/>
      <c r="I67" s="172"/>
      <c r="J67" s="173"/>
    </row>
    <row r="68" spans="1:11" x14ac:dyDescent="0.25">
      <c r="A68" s="5" t="s">
        <v>45</v>
      </c>
      <c r="B68" s="118">
        <v>2</v>
      </c>
      <c r="C68" s="1" t="s">
        <v>51</v>
      </c>
      <c r="D68" s="1">
        <v>8</v>
      </c>
      <c r="E68" s="1">
        <v>8</v>
      </c>
      <c r="F68" s="1"/>
      <c r="G68" s="1"/>
      <c r="H68" s="1"/>
      <c r="I68" s="9">
        <f t="shared" ref="I68:I69" si="29">E68/8</f>
        <v>1</v>
      </c>
      <c r="J68" s="10">
        <f t="shared" ref="J68:J69" si="30">(F68+G68)/8</f>
        <v>0</v>
      </c>
    </row>
    <row r="69" spans="1:11" ht="15.75" thickBot="1" x14ac:dyDescent="0.3">
      <c r="A69" s="59" t="s">
        <v>24</v>
      </c>
      <c r="B69" s="119"/>
      <c r="C69" s="1" t="s">
        <v>51</v>
      </c>
      <c r="D69" s="1">
        <v>8</v>
      </c>
      <c r="E69" s="1">
        <v>8</v>
      </c>
      <c r="F69" s="1"/>
      <c r="G69" s="1"/>
      <c r="H69" s="1"/>
      <c r="I69" s="9">
        <f t="shared" si="29"/>
        <v>1</v>
      </c>
      <c r="J69" s="10">
        <f t="shared" si="30"/>
        <v>0</v>
      </c>
    </row>
    <row r="70" spans="1:11" ht="15.75" thickBot="1" x14ac:dyDescent="0.3">
      <c r="A70" s="45"/>
      <c r="B70" s="46"/>
      <c r="C70" s="47"/>
      <c r="D70" s="47"/>
      <c r="E70" s="47"/>
      <c r="F70" s="47"/>
      <c r="G70" s="47"/>
      <c r="H70" s="47"/>
      <c r="I70" s="48"/>
      <c r="J70" s="47"/>
    </row>
    <row r="71" spans="1:11" x14ac:dyDescent="0.25">
      <c r="A71" s="109" t="s">
        <v>78</v>
      </c>
      <c r="B71" s="111" t="s">
        <v>108</v>
      </c>
      <c r="C71" s="112"/>
      <c r="D71" s="112"/>
      <c r="E71" s="112"/>
      <c r="F71" s="112"/>
      <c r="G71" s="112"/>
      <c r="H71" s="112"/>
      <c r="I71" s="112"/>
      <c r="J71" s="113"/>
    </row>
    <row r="72" spans="1:11" x14ac:dyDescent="0.25">
      <c r="A72" s="110"/>
      <c r="B72" s="116" t="s">
        <v>98</v>
      </c>
      <c r="C72" s="116"/>
      <c r="D72" s="116"/>
      <c r="E72" s="116"/>
      <c r="F72" s="116"/>
      <c r="G72" s="116" t="s">
        <v>109</v>
      </c>
      <c r="H72" s="116"/>
      <c r="I72" s="116"/>
      <c r="J72" s="117"/>
    </row>
    <row r="73" spans="1:11" x14ac:dyDescent="0.25">
      <c r="A73" s="30" t="s">
        <v>135</v>
      </c>
      <c r="B73" s="102" t="s">
        <v>145</v>
      </c>
      <c r="C73" s="102"/>
      <c r="D73" s="102"/>
      <c r="E73" s="102"/>
      <c r="F73" s="102"/>
      <c r="G73" s="103" t="s">
        <v>99</v>
      </c>
      <c r="H73" s="104"/>
      <c r="I73" s="104"/>
      <c r="J73" s="105"/>
    </row>
    <row r="74" spans="1:11" ht="23.25" customHeight="1" x14ac:dyDescent="0.25">
      <c r="A74" s="30" t="s">
        <v>136</v>
      </c>
      <c r="B74" s="102" t="s">
        <v>209</v>
      </c>
      <c r="C74" s="102"/>
      <c r="D74" s="102"/>
      <c r="E74" s="102"/>
      <c r="F74" s="102"/>
      <c r="G74" s="103" t="s">
        <v>62</v>
      </c>
      <c r="H74" s="104"/>
      <c r="I74" s="104"/>
      <c r="J74" s="105"/>
    </row>
    <row r="75" spans="1:11" x14ac:dyDescent="0.25">
      <c r="A75" s="30" t="s">
        <v>137</v>
      </c>
      <c r="B75" s="102" t="s">
        <v>105</v>
      </c>
      <c r="C75" s="102"/>
      <c r="D75" s="102"/>
      <c r="E75" s="102"/>
      <c r="F75" s="102"/>
      <c r="G75" s="102" t="s">
        <v>100</v>
      </c>
      <c r="H75" s="102"/>
      <c r="I75" s="102"/>
      <c r="J75" s="180"/>
    </row>
    <row r="76" spans="1:11" x14ac:dyDescent="0.25">
      <c r="A76" s="30" t="s">
        <v>138</v>
      </c>
      <c r="B76" s="102" t="s">
        <v>210</v>
      </c>
      <c r="C76" s="102"/>
      <c r="D76" s="102"/>
      <c r="E76" s="102"/>
      <c r="F76" s="102"/>
      <c r="G76" s="102" t="s">
        <v>19</v>
      </c>
      <c r="H76" s="102"/>
      <c r="I76" s="102"/>
      <c r="J76" s="180"/>
    </row>
    <row r="77" spans="1:11" ht="22.5" customHeight="1" x14ac:dyDescent="0.25">
      <c r="A77" s="30" t="s">
        <v>139</v>
      </c>
      <c r="B77" s="102" t="s">
        <v>106</v>
      </c>
      <c r="C77" s="102"/>
      <c r="D77" s="102"/>
      <c r="E77" s="102"/>
      <c r="F77" s="102"/>
      <c r="G77" s="102" t="s">
        <v>107</v>
      </c>
      <c r="H77" s="102"/>
      <c r="I77" s="102"/>
      <c r="J77" s="180"/>
    </row>
    <row r="78" spans="1:11" ht="27.75" customHeight="1" x14ac:dyDescent="0.25">
      <c r="A78" s="30" t="s">
        <v>140</v>
      </c>
      <c r="B78" s="102" t="s">
        <v>82</v>
      </c>
      <c r="C78" s="102"/>
      <c r="D78" s="102"/>
      <c r="E78" s="102"/>
      <c r="F78" s="102"/>
      <c r="G78" s="102" t="s">
        <v>102</v>
      </c>
      <c r="H78" s="102"/>
      <c r="I78" s="102"/>
      <c r="J78" s="180"/>
    </row>
    <row r="79" spans="1:11" x14ac:dyDescent="0.25">
      <c r="A79" s="30" t="s">
        <v>141</v>
      </c>
      <c r="B79" s="102" t="s">
        <v>103</v>
      </c>
      <c r="C79" s="102"/>
      <c r="D79" s="102"/>
      <c r="E79" s="102"/>
      <c r="F79" s="102"/>
      <c r="G79" s="102" t="s">
        <v>60</v>
      </c>
      <c r="H79" s="102"/>
      <c r="I79" s="102"/>
      <c r="J79" s="180"/>
    </row>
    <row r="80" spans="1:11" ht="15.75" thickBot="1" x14ac:dyDescent="0.3">
      <c r="A80" s="49" t="s">
        <v>142</v>
      </c>
      <c r="B80" s="98" t="s">
        <v>193</v>
      </c>
      <c r="C80" s="98"/>
      <c r="D80" s="98"/>
      <c r="E80" s="98"/>
      <c r="F80" s="98"/>
      <c r="G80" s="98" t="s">
        <v>194</v>
      </c>
      <c r="H80" s="98"/>
      <c r="I80" s="98"/>
      <c r="J80" s="179"/>
    </row>
    <row r="81" spans="1:10" ht="34.5" customHeight="1" x14ac:dyDescent="0.25">
      <c r="A81" s="143" t="s">
        <v>208</v>
      </c>
      <c r="B81" s="183"/>
      <c r="C81" s="183"/>
      <c r="D81" s="183"/>
      <c r="E81" s="183"/>
      <c r="F81" s="183"/>
      <c r="G81" s="183"/>
      <c r="H81" s="183"/>
      <c r="I81" s="183"/>
      <c r="J81" s="183"/>
    </row>
    <row r="82" spans="1:10" x14ac:dyDescent="0.25">
      <c r="A82" s="145" t="s">
        <v>143</v>
      </c>
      <c r="B82" s="181"/>
      <c r="C82" s="181"/>
      <c r="D82" s="181"/>
      <c r="E82" s="181"/>
      <c r="F82" s="181"/>
      <c r="G82" s="181"/>
      <c r="H82" s="181"/>
      <c r="I82" s="181"/>
      <c r="J82" s="181"/>
    </row>
    <row r="83" spans="1:10" x14ac:dyDescent="0.25">
      <c r="A83" s="52" t="s">
        <v>78</v>
      </c>
      <c r="B83" s="24" t="s">
        <v>87</v>
      </c>
      <c r="C83" s="24"/>
      <c r="D83" s="24"/>
      <c r="E83" s="24" t="s">
        <v>0</v>
      </c>
      <c r="F83" s="24"/>
      <c r="G83" s="24" t="s">
        <v>79</v>
      </c>
      <c r="H83" s="24"/>
      <c r="I83" s="24"/>
      <c r="J83" s="24"/>
    </row>
    <row r="84" spans="1:10" x14ac:dyDescent="0.25">
      <c r="A84" s="17" t="s">
        <v>158</v>
      </c>
      <c r="B84" s="15"/>
      <c r="C84" s="15"/>
      <c r="D84" s="15"/>
      <c r="E84" s="15">
        <v>2</v>
      </c>
      <c r="F84" s="15"/>
      <c r="G84" s="15">
        <v>8</v>
      </c>
      <c r="H84" s="15"/>
      <c r="I84" s="15"/>
      <c r="J84" s="15"/>
    </row>
    <row r="85" spans="1:10" ht="30" x14ac:dyDescent="0.25">
      <c r="A85" s="51" t="s">
        <v>157</v>
      </c>
      <c r="B85" s="15"/>
      <c r="C85" s="15"/>
      <c r="D85" s="15"/>
      <c r="E85" s="15">
        <v>2</v>
      </c>
      <c r="F85" s="15"/>
      <c r="G85" s="15">
        <v>8</v>
      </c>
      <c r="H85" s="15"/>
      <c r="I85" s="15"/>
      <c r="J85" s="15"/>
    </row>
    <row r="86" spans="1:10" ht="30" x14ac:dyDescent="0.25">
      <c r="A86" s="51" t="s">
        <v>159</v>
      </c>
      <c r="B86" s="15"/>
      <c r="C86" s="15"/>
      <c r="D86" s="15"/>
      <c r="E86" s="15">
        <v>2</v>
      </c>
      <c r="F86" s="15"/>
      <c r="G86" s="15">
        <v>8</v>
      </c>
      <c r="H86" s="15"/>
      <c r="I86" s="15"/>
      <c r="J86" s="15"/>
    </row>
    <row r="87" spans="1:10" x14ac:dyDescent="0.25">
      <c r="A87" s="51" t="s">
        <v>22</v>
      </c>
      <c r="B87" s="15"/>
      <c r="C87" s="15"/>
      <c r="D87" s="15"/>
      <c r="E87" s="15">
        <v>2</v>
      </c>
      <c r="F87" s="15"/>
      <c r="G87" s="15">
        <v>16</v>
      </c>
      <c r="H87" s="15"/>
      <c r="I87" s="15"/>
      <c r="J87" s="15"/>
    </row>
    <row r="88" spans="1:10" ht="30" customHeight="1" x14ac:dyDescent="0.25">
      <c r="A88" s="141" t="s">
        <v>80</v>
      </c>
      <c r="B88" s="181"/>
      <c r="C88" s="181"/>
      <c r="D88" s="181"/>
      <c r="E88" s="16">
        <v>3</v>
      </c>
      <c r="F88" s="16"/>
      <c r="G88" s="16">
        <v>24</v>
      </c>
      <c r="H88" s="16"/>
      <c r="I88" s="16"/>
      <c r="J88" s="15"/>
    </row>
    <row r="89" spans="1:10" ht="30" x14ac:dyDescent="0.25">
      <c r="A89" s="51" t="s">
        <v>155</v>
      </c>
      <c r="B89" s="15"/>
      <c r="C89" s="15"/>
      <c r="D89" s="15"/>
      <c r="E89" s="16">
        <v>2</v>
      </c>
      <c r="F89" s="15"/>
      <c r="G89" s="16">
        <v>8</v>
      </c>
      <c r="H89" s="15"/>
      <c r="I89" s="15"/>
      <c r="J89" s="15"/>
    </row>
    <row r="90" spans="1:10" x14ac:dyDescent="0.25">
      <c r="A90" s="17" t="s">
        <v>6</v>
      </c>
      <c r="B90" s="15"/>
      <c r="C90" s="15"/>
      <c r="D90" s="15"/>
      <c r="E90" s="16">
        <v>3</v>
      </c>
      <c r="F90" s="15"/>
      <c r="G90" s="16">
        <v>24</v>
      </c>
      <c r="H90" s="15"/>
      <c r="I90" s="15"/>
      <c r="J90" s="15"/>
    </row>
    <row r="91" spans="1:10" x14ac:dyDescent="0.25">
      <c r="A91" s="17" t="s">
        <v>7</v>
      </c>
      <c r="B91" s="15"/>
      <c r="C91" s="15"/>
      <c r="D91" s="15"/>
      <c r="E91" s="16">
        <v>3</v>
      </c>
      <c r="F91" s="15"/>
      <c r="G91" s="16">
        <v>24</v>
      </c>
      <c r="H91" s="15"/>
      <c r="I91" s="15"/>
      <c r="J91" s="15"/>
    </row>
    <row r="92" spans="1:10" x14ac:dyDescent="0.25">
      <c r="A92" s="17" t="s">
        <v>21</v>
      </c>
      <c r="B92" s="15"/>
      <c r="C92" s="15"/>
      <c r="D92" s="15"/>
      <c r="E92" s="16">
        <v>3</v>
      </c>
      <c r="F92" s="15"/>
      <c r="G92" s="16">
        <v>16</v>
      </c>
      <c r="H92" s="15"/>
      <c r="I92" s="15"/>
      <c r="J92" s="15"/>
    </row>
    <row r="93" spans="1:10" x14ac:dyDescent="0.25">
      <c r="A93" s="51" t="s">
        <v>9</v>
      </c>
      <c r="B93" s="15"/>
      <c r="C93" s="15"/>
      <c r="D93" s="15"/>
      <c r="E93" s="16">
        <v>1</v>
      </c>
      <c r="F93" s="15"/>
      <c r="G93" s="16">
        <v>16</v>
      </c>
      <c r="H93" s="15"/>
      <c r="I93" s="15"/>
      <c r="J93" s="15"/>
    </row>
    <row r="94" spans="1:10" x14ac:dyDescent="0.25">
      <c r="A94" s="141" t="s">
        <v>156</v>
      </c>
      <c r="B94" s="182"/>
      <c r="C94" s="182"/>
      <c r="D94" s="182"/>
      <c r="E94" s="16">
        <v>2</v>
      </c>
      <c r="F94" s="15"/>
      <c r="G94" s="16">
        <v>16</v>
      </c>
      <c r="H94" s="15"/>
      <c r="I94" s="15"/>
      <c r="J94" s="15"/>
    </row>
    <row r="95" spans="1:10" x14ac:dyDescent="0.25">
      <c r="A95" s="141" t="s">
        <v>58</v>
      </c>
      <c r="B95" s="181"/>
      <c r="C95" s="181"/>
      <c r="D95" s="181"/>
      <c r="E95" s="16">
        <v>5</v>
      </c>
      <c r="F95" s="16"/>
      <c r="G95" s="16">
        <v>40</v>
      </c>
      <c r="H95" s="15"/>
      <c r="I95" s="15"/>
      <c r="J95" s="15"/>
    </row>
    <row r="96" spans="1:10" ht="45" x14ac:dyDescent="0.25">
      <c r="A96" s="51" t="s">
        <v>160</v>
      </c>
      <c r="B96" s="16"/>
      <c r="C96" s="16"/>
      <c r="D96" s="16"/>
      <c r="E96" s="16">
        <v>3</v>
      </c>
      <c r="F96" s="16"/>
      <c r="G96" s="16">
        <v>36</v>
      </c>
      <c r="H96" s="16"/>
      <c r="I96" s="16"/>
      <c r="J96" s="16"/>
    </row>
    <row r="97" spans="1:10" x14ac:dyDescent="0.25">
      <c r="A97" s="25" t="s">
        <v>81</v>
      </c>
      <c r="B97" s="25"/>
      <c r="C97" s="25"/>
      <c r="D97" s="25"/>
      <c r="E97" s="25">
        <f>SUM(E84:E96)</f>
        <v>33</v>
      </c>
      <c r="F97" s="25"/>
      <c r="G97" s="25">
        <f>SUM(G84:G96)</f>
        <v>244</v>
      </c>
      <c r="H97" s="25"/>
      <c r="I97" s="15"/>
      <c r="J97" s="15"/>
    </row>
  </sheetData>
  <mergeCells count="74">
    <mergeCell ref="A82:J82"/>
    <mergeCell ref="A88:D88"/>
    <mergeCell ref="A94:D94"/>
    <mergeCell ref="A95:D95"/>
    <mergeCell ref="A81:J81"/>
    <mergeCell ref="G72:J72"/>
    <mergeCell ref="B74:F74"/>
    <mergeCell ref="G74:J74"/>
    <mergeCell ref="A46:J46"/>
    <mergeCell ref="B44:B45"/>
    <mergeCell ref="B80:F80"/>
    <mergeCell ref="G80:J80"/>
    <mergeCell ref="B75:F75"/>
    <mergeCell ref="G75:J75"/>
    <mergeCell ref="B76:F76"/>
    <mergeCell ref="G76:J76"/>
    <mergeCell ref="B77:F77"/>
    <mergeCell ref="G77:J77"/>
    <mergeCell ref="B78:F78"/>
    <mergeCell ref="G78:J78"/>
    <mergeCell ref="B79:F79"/>
    <mergeCell ref="G79:J79"/>
    <mergeCell ref="A43:J43"/>
    <mergeCell ref="B73:F73"/>
    <mergeCell ref="G73:J73"/>
    <mergeCell ref="A47:J47"/>
    <mergeCell ref="B50:J50"/>
    <mergeCell ref="A53:J53"/>
    <mergeCell ref="A58:J58"/>
    <mergeCell ref="A61:J61"/>
    <mergeCell ref="B51:B52"/>
    <mergeCell ref="B48:B49"/>
    <mergeCell ref="B68:B69"/>
    <mergeCell ref="A67:J67"/>
    <mergeCell ref="A71:A72"/>
    <mergeCell ref="B59:B60"/>
    <mergeCell ref="B71:J71"/>
    <mergeCell ref="B72:F72"/>
    <mergeCell ref="A32:J32"/>
    <mergeCell ref="A33:J33"/>
    <mergeCell ref="B9:J9"/>
    <mergeCell ref="A36:J36"/>
    <mergeCell ref="A42:J42"/>
    <mergeCell ref="A39:J39"/>
    <mergeCell ref="A1:J1"/>
    <mergeCell ref="A2:J2"/>
    <mergeCell ref="A3:J3"/>
    <mergeCell ref="A4:J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8:J8"/>
    <mergeCell ref="B16:B17"/>
    <mergeCell ref="B10:B11"/>
    <mergeCell ref="B13:B14"/>
    <mergeCell ref="B40:B41"/>
    <mergeCell ref="B18:J18"/>
    <mergeCell ref="A19:J19"/>
    <mergeCell ref="A22:J22"/>
    <mergeCell ref="A25:J25"/>
    <mergeCell ref="A26:J26"/>
    <mergeCell ref="A29:J29"/>
    <mergeCell ref="B37:B38"/>
    <mergeCell ref="B34:B35"/>
    <mergeCell ref="B30:B31"/>
    <mergeCell ref="B27:B28"/>
    <mergeCell ref="B23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siatka glowna stacjonarne</vt:lpstr>
      <vt:lpstr>do_wyboru _ST</vt:lpstr>
      <vt:lpstr>siatka glowna niestacjonarne</vt:lpstr>
      <vt:lpstr>do_wyboru_nst</vt:lpstr>
      <vt:lpstr>'siatka glowna stacjonarne'!Obszar_wydruku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Lipińska</dc:creator>
  <cp:lastModifiedBy>Danuta Sawa</cp:lastModifiedBy>
  <cp:lastPrinted>2024-05-27T12:17:43Z</cp:lastPrinted>
  <dcterms:created xsi:type="dcterms:W3CDTF">2013-02-27T13:27:02Z</dcterms:created>
  <dcterms:modified xsi:type="dcterms:W3CDTF">2024-05-27T12:17:59Z</dcterms:modified>
</cp:coreProperties>
</file>