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firstSheet="1" activeTab="3"/>
  </bookViews>
  <sheets>
    <sheet name="Przedmioty do wyboru" sheetId="1" r:id="rId1"/>
    <sheet name="semestr I-III" sheetId="2" r:id="rId2"/>
    <sheet name="Arkusz2" sheetId="3" state="hidden" r:id="rId3"/>
    <sheet name="elective" sheetId="4" r:id="rId4"/>
  </sheets>
  <definedNames/>
  <calcPr fullCalcOnLoad="1"/>
</workbook>
</file>

<file path=xl/sharedStrings.xml><?xml version="1.0" encoding="utf-8"?>
<sst xmlns="http://schemas.openxmlformats.org/spreadsheetml/2006/main" count="215" uniqueCount="101">
  <si>
    <t>ECTS</t>
  </si>
  <si>
    <t>Forma zal.</t>
  </si>
  <si>
    <t>Godziny ogółem</t>
  </si>
  <si>
    <t>Wykłady</t>
  </si>
  <si>
    <t>Ćw.Aud.</t>
  </si>
  <si>
    <t>Ćw.Lab.</t>
  </si>
  <si>
    <t>Ćw.Ter.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</si>
  <si>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</si>
  <si>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</si>
  <si>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</si>
  <si>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</si>
  <si>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</si>
  <si>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</si>
  <si>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</si>
  <si>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</si>
  <si>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Wykładów 
tygodniowo</t>
  </si>
  <si>
    <t>Ćwiczeń 
tygodniowo</t>
  </si>
  <si>
    <t>WYDZIAŁ BIOLOGII I HODOWLI ZWIERZĄT</t>
  </si>
  <si>
    <t>Ścieżki tematyczne</t>
  </si>
  <si>
    <t>Numer przedmiotu</t>
  </si>
  <si>
    <t>Ścieżka wierzchowego użytkowania koni</t>
  </si>
  <si>
    <t>Ścieżka wszechstronnego użytkowania koni</t>
  </si>
  <si>
    <t>Zasady specjalistycznego treningu koni</t>
  </si>
  <si>
    <t>Planowanie konnych szlaków turystycznych</t>
  </si>
  <si>
    <t>Zaawansowane wyszkolenie jeździeckie</t>
  </si>
  <si>
    <t>Teoria i praktyka dyscypliny powożenia</t>
  </si>
  <si>
    <t>Kierunek HIPOLOGIA I JEŹDZIECTWO,  studia stacjonarne DRUGIEGO stopnia. 
Rok akademicki 20..../20…., zatwierdzony uchwałą Rady Wydziału dn., …………….. r.,  obowiązuje w sem. I-III</t>
  </si>
  <si>
    <t>1.</t>
  </si>
  <si>
    <t>2.</t>
  </si>
  <si>
    <t>PHYSIOLOGY OF EFFORT AND PHYSIOTHERAPY OF HORSES</t>
  </si>
  <si>
    <t>PLANNING OF HORSE RIDING TOURIST ROUTE</t>
  </si>
  <si>
    <t>1ST VETERINARY AID</t>
  </si>
  <si>
    <t>ELECTIVE 1</t>
  </si>
  <si>
    <t>PSYCHOPEDAGOGY AND HORSE THERAPY</t>
  </si>
  <si>
    <t>ADVANCED HORSE TRAINING</t>
  </si>
  <si>
    <t>INFORMATICS IN HIPOLOGY</t>
  </si>
  <si>
    <t>AGROTOURISM</t>
  </si>
  <si>
    <t>FOREIGN LANGUAGE</t>
  </si>
  <si>
    <t>GENETIC RESOURSES CONSERVATION</t>
  </si>
  <si>
    <t>ANIMAL WELFARE AND HYGIENE</t>
  </si>
  <si>
    <t>MARKETING SERVICES IN AGRICULTURAL FARMS</t>
  </si>
  <si>
    <t>ELECTIVE 2</t>
  </si>
  <si>
    <t>MEDICAL BASICS OF HIPPOTHERAPY</t>
  </si>
  <si>
    <t>HORSE GERIATRICS</t>
  </si>
  <si>
    <t>MSc SEMINAR 1</t>
  </si>
  <si>
    <t>HORSE USAGE TECHNOLOGIES</t>
  </si>
  <si>
    <t>ELECTIVE 3</t>
  </si>
  <si>
    <t>PHYLOSOPHY – AN ELECTIVE FROM THE HUMANITIES  2</t>
  </si>
  <si>
    <t>EQUESTRIAN RULES OF NON-OLYMPIC DISCIPLINES</t>
  </si>
  <si>
    <t>PHYSICAL EDUCATION</t>
  </si>
  <si>
    <t>TROTTER USAGE</t>
  </si>
  <si>
    <t>MSc SEMINAR 2</t>
  </si>
  <si>
    <t>MSc THESIS AND DIPLOMA EXAM</t>
  </si>
  <si>
    <t>SUBJECT</t>
  </si>
  <si>
    <t>Form of pass</t>
  </si>
  <si>
    <t>Total hours</t>
  </si>
  <si>
    <t>Lectures</t>
  </si>
  <si>
    <t>Tutorials</t>
  </si>
  <si>
    <t>Lab. Exerc.</t>
  </si>
  <si>
    <t>Field exerc.</t>
  </si>
  <si>
    <t>Lectures per week</t>
  </si>
  <si>
    <t>Exercises per week</t>
  </si>
  <si>
    <t xml:space="preserve">SEMESTER I </t>
  </si>
  <si>
    <t>SEMESTER II</t>
  </si>
  <si>
    <t>SEMESTER III</t>
  </si>
  <si>
    <t>Total semester 1 - 3</t>
  </si>
  <si>
    <t>Student chooses one of the two subjects</t>
  </si>
  <si>
    <t>NAME OF ELECTIVE SUBJECT</t>
  </si>
  <si>
    <t xml:space="preserve">Form of 
pass
</t>
  </si>
  <si>
    <t>Lab. exerc.</t>
  </si>
  <si>
    <t>Exercisesper week</t>
  </si>
  <si>
    <t>Elective 1</t>
  </si>
  <si>
    <t>Horse shows</t>
  </si>
  <si>
    <t>Equid Biology</t>
  </si>
  <si>
    <t>Elective 2</t>
  </si>
  <si>
    <t>Animal Reproduction Biotechnology</t>
  </si>
  <si>
    <t>Genetic Diagnosis of Horse Disease</t>
  </si>
  <si>
    <t>Elective 3</t>
  </si>
  <si>
    <t>Agricultural Consulting</t>
  </si>
  <si>
    <t>Support Founds for Countryside</t>
  </si>
  <si>
    <t>An Elective from the Humanities 1</t>
  </si>
  <si>
    <t>Social Communication</t>
  </si>
  <si>
    <t>Horse in Art and Literature</t>
  </si>
  <si>
    <t>HORSES DISEASE</t>
  </si>
  <si>
    <t>Percentage share [%]</t>
  </si>
  <si>
    <t>STATISTICS IN THE HORSE USAGE SCIENCE</t>
  </si>
  <si>
    <t>AN ELECTIVE FROM THE HUMANITIES 1</t>
  </si>
  <si>
    <t xml:space="preserve">WYDZIAŁ NAUK O ZWIERZETACH I BIOGOSPODARKI </t>
  </si>
  <si>
    <t>Kierunek HIPOLOGIA I JEŹDZIECTWO, specjalność HORSE USAGE, studia stacjonarne drugiego stopnia.
 Plan studiów zatwierdzony uchwałą Rady Wydziału dn., 12.04.2018, obowiązuje dla naboru 2022/2023</t>
  </si>
  <si>
    <t>h</t>
  </si>
  <si>
    <t>Modules content group:</t>
  </si>
  <si>
    <t>d</t>
  </si>
  <si>
    <t>g</t>
  </si>
  <si>
    <t>h - humanistic</t>
  </si>
  <si>
    <t>b</t>
  </si>
  <si>
    <t>g - general</t>
  </si>
  <si>
    <t>b - basic</t>
  </si>
  <si>
    <t>d - directional</t>
  </si>
  <si>
    <t>Group of subjects</t>
  </si>
  <si>
    <t>Kierunek HIPOLOGIA I JEŹDZIECTWO, specjalność HORSE USAGE, studia stacjonarne drugiego stopnia, plan studiów zgodny z uchwałą nr 7/2022-2023 Senatu UP w Lublinie z dn. 20 stycznia 2023 r.  Obowiązuje od naboru 2022/2023                zał. 4c</t>
  </si>
  <si>
    <t>Kierunek HIPOLOGIA I JEŹDZIECTWO, specjalność HORSE USAGE, studia stacjonarne drugiego stopnia, plan studiów zgodny z uchwałą nr 7/2022-2023  Senatu UP w Lublinie z
dn. 20 stycznia 2023 r.obowiązuje od naboru 2022/2023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</si>
</sst>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80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sz val="10"/>
      <name val="Times New Roman"/>
      <family val="1"/>
    </font>
    <font>
      <sz val="10"/>
      <name val="Times New Roman CE"/>
      <family val="1"/>
    </font>
    <font>
      <sz val="10"/>
      <name val="Arial CE"/>
      <family val="2"/>
    </font>
    <font>
      <sz val="10"/>
      <color indexed="10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4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9" fontId="0" fillId="0" borderId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1" fillId="0" borderId="0">
      <alignment/>
      <protection/>
    </xf>
    <xf numFmtId="0" fontId="77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166" fontId="5" fillId="33" borderId="12" xfId="65" applyFont="1" applyFill="1" applyBorder="1" applyAlignment="1" applyProtection="1">
      <alignment horizontal="center" vertical="center" textRotation="90" wrapText="1"/>
      <protection/>
    </xf>
    <xf numFmtId="166" fontId="5" fillId="33" borderId="12" xfId="65" applyFont="1" applyFill="1" applyBorder="1" applyAlignment="1" applyProtection="1">
      <alignment horizontal="center" vertical="center" textRotation="90"/>
      <protection/>
    </xf>
    <xf numFmtId="49" fontId="5" fillId="33" borderId="11" xfId="65" applyNumberFormat="1" applyFont="1" applyFill="1" applyBorder="1" applyAlignment="1" applyProtection="1">
      <alignment horizontal="center" vertical="center" textRotation="90" wrapText="1"/>
      <protection/>
    </xf>
    <xf numFmtId="166" fontId="5" fillId="33" borderId="11" xfId="65" applyFont="1" applyFill="1" applyBorder="1" applyAlignment="1" applyProtection="1">
      <alignment horizontal="center" vertical="center" textRotation="90" wrapText="1"/>
      <protection/>
    </xf>
    <xf numFmtId="0" fontId="6" fillId="33" borderId="13" xfId="53" applyFont="1" applyFill="1" applyBorder="1" applyAlignment="1">
      <alignment horizontal="center" vertical="center" wrapText="1"/>
      <protection/>
    </xf>
    <xf numFmtId="0" fontId="7" fillId="0" borderId="0" xfId="53" applyFont="1" applyAlignment="1">
      <alignment horizontal="center" textRotation="90"/>
      <protection/>
    </xf>
    <xf numFmtId="0" fontId="8" fillId="0" borderId="0" xfId="53" applyFont="1">
      <alignment/>
      <protection/>
    </xf>
    <xf numFmtId="0" fontId="8" fillId="0" borderId="0" xfId="53" applyFont="1" applyAlignment="1">
      <alignment horizontal="center" wrapText="1"/>
      <protection/>
    </xf>
    <xf numFmtId="0" fontId="10" fillId="0" borderId="11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6" fillId="0" borderId="13" xfId="53" applyFont="1" applyFill="1" applyBorder="1" applyAlignment="1">
      <alignment horizontal="center" vertical="center"/>
      <protection/>
    </xf>
    <xf numFmtId="0" fontId="11" fillId="0" borderId="0" xfId="53" applyFont="1" applyFill="1" applyAlignment="1">
      <alignment horizontal="center"/>
      <protection/>
    </xf>
    <xf numFmtId="9" fontId="11" fillId="0" borderId="0" xfId="53" applyNumberFormat="1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8" fillId="0" borderId="0" xfId="53" applyFont="1" applyFill="1">
      <alignment/>
      <protection/>
    </xf>
    <xf numFmtId="0" fontId="12" fillId="0" borderId="0" xfId="53" applyFont="1" applyFill="1">
      <alignment/>
      <protection/>
    </xf>
    <xf numFmtId="0" fontId="13" fillId="0" borderId="0" xfId="53" applyFont="1" applyFill="1" applyAlignment="1">
      <alignment horizontal="center"/>
      <protection/>
    </xf>
    <xf numFmtId="0" fontId="14" fillId="0" borderId="0" xfId="53" applyFont="1" applyFill="1">
      <alignment/>
      <protection/>
    </xf>
    <xf numFmtId="1" fontId="17" fillId="33" borderId="13" xfId="53" applyNumberFormat="1" applyFont="1" applyFill="1" applyBorder="1" applyAlignment="1">
      <alignment horizontal="center" vertical="center"/>
      <protection/>
    </xf>
    <xf numFmtId="0" fontId="18" fillId="0" borderId="0" xfId="53" applyFont="1" applyFill="1" applyAlignment="1">
      <alignment horizontal="center"/>
      <protection/>
    </xf>
    <xf numFmtId="0" fontId="19" fillId="0" borderId="0" xfId="53" applyFont="1" applyFill="1">
      <alignment/>
      <protection/>
    </xf>
    <xf numFmtId="9" fontId="13" fillId="0" borderId="0" xfId="53" applyNumberFormat="1" applyFont="1" applyFill="1">
      <alignment/>
      <protection/>
    </xf>
    <xf numFmtId="0" fontId="6" fillId="33" borderId="13" xfId="53" applyFont="1" applyFill="1" applyBorder="1" applyAlignment="1">
      <alignment horizontal="center" vertical="center"/>
      <protection/>
    </xf>
    <xf numFmtId="0" fontId="6" fillId="0" borderId="13" xfId="53" applyFont="1" applyFill="1" applyBorder="1" applyAlignment="1">
      <alignment horizontal="center"/>
      <protection/>
    </xf>
    <xf numFmtId="0" fontId="23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0" fontId="24" fillId="0" borderId="0" xfId="53" applyFont="1" applyBorder="1" applyAlignment="1">
      <alignment/>
      <protection/>
    </xf>
    <xf numFmtId="1" fontId="25" fillId="0" borderId="0" xfId="53" applyNumberFormat="1" applyFont="1" applyFill="1" applyBorder="1" applyAlignment="1">
      <alignment horizontal="center"/>
      <protection/>
    </xf>
    <xf numFmtId="1" fontId="22" fillId="0" borderId="0" xfId="53" applyNumberFormat="1" applyFont="1" applyFill="1" applyBorder="1" applyAlignment="1">
      <alignment horizontal="center"/>
      <protection/>
    </xf>
    <xf numFmtId="1" fontId="26" fillId="0" borderId="0" xfId="53" applyNumberFormat="1" applyFont="1" applyFill="1" applyBorder="1" applyAlignment="1">
      <alignment horizontal="center"/>
      <protection/>
    </xf>
    <xf numFmtId="9" fontId="27" fillId="0" borderId="0" xfId="53" applyNumberFormat="1" applyFont="1" applyFill="1" applyBorder="1" applyAlignment="1">
      <alignment horizontal="center"/>
      <protection/>
    </xf>
    <xf numFmtId="1" fontId="27" fillId="0" borderId="0" xfId="53" applyNumberFormat="1" applyFont="1" applyFill="1" applyBorder="1" applyAlignment="1">
      <alignment horizontal="center"/>
      <protection/>
    </xf>
    <xf numFmtId="167" fontId="25" fillId="0" borderId="0" xfId="53" applyNumberFormat="1" applyFont="1" applyFill="1" applyBorder="1" applyAlignment="1">
      <alignment horizontal="center"/>
      <protection/>
    </xf>
    <xf numFmtId="0" fontId="28" fillId="0" borderId="0" xfId="53" applyFont="1" applyBorder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29" fillId="0" borderId="0" xfId="53" applyFont="1" applyFill="1" applyAlignment="1">
      <alignment horizontal="center"/>
      <protection/>
    </xf>
    <xf numFmtId="0" fontId="24" fillId="0" borderId="0" xfId="53" applyFont="1" applyFill="1" applyAlignment="1">
      <alignment horizontal="center"/>
      <protection/>
    </xf>
    <xf numFmtId="0" fontId="24" fillId="0" borderId="0" xfId="53" applyFont="1" applyFill="1">
      <alignment/>
      <protection/>
    </xf>
    <xf numFmtId="0" fontId="30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0" fillId="0" borderId="0" xfId="53" applyFont="1">
      <alignment/>
      <protection/>
    </xf>
    <xf numFmtId="0" fontId="1" fillId="0" borderId="0" xfId="44">
      <alignment/>
      <protection/>
    </xf>
    <xf numFmtId="167" fontId="15" fillId="0" borderId="11" xfId="53" applyNumberFormat="1" applyFont="1" applyFill="1" applyBorder="1" applyAlignment="1">
      <alignment horizontal="center" vertical="center"/>
      <protection/>
    </xf>
    <xf numFmtId="1" fontId="3" fillId="0" borderId="0" xfId="53" applyNumberFormat="1" applyFont="1">
      <alignment/>
      <protection/>
    </xf>
    <xf numFmtId="1" fontId="15" fillId="0" borderId="11" xfId="53" applyNumberFormat="1" applyFont="1" applyFill="1" applyBorder="1" applyAlignment="1">
      <alignment horizontal="center"/>
      <protection/>
    </xf>
    <xf numFmtId="1" fontId="21" fillId="0" borderId="0" xfId="53" applyNumberFormat="1" applyFont="1" applyFill="1" applyAlignment="1">
      <alignment vertical="center"/>
      <protection/>
    </xf>
    <xf numFmtId="1" fontId="21" fillId="0" borderId="0" xfId="53" applyNumberFormat="1" applyFont="1" applyFill="1">
      <alignment/>
      <protection/>
    </xf>
    <xf numFmtId="1" fontId="17" fillId="0" borderId="13" xfId="53" applyNumberFormat="1" applyFont="1" applyFill="1" applyBorder="1" applyAlignment="1">
      <alignment horizontal="center" vertical="center"/>
      <protection/>
    </xf>
    <xf numFmtId="0" fontId="12" fillId="0" borderId="14" xfId="53" applyFont="1" applyFill="1" applyBorder="1" applyAlignment="1">
      <alignment vertical="center"/>
      <protection/>
    </xf>
    <xf numFmtId="0" fontId="12" fillId="0" borderId="15" xfId="53" applyFont="1" applyFill="1" applyBorder="1" applyAlignment="1">
      <alignment vertical="center"/>
      <protection/>
    </xf>
    <xf numFmtId="0" fontId="12" fillId="0" borderId="16" xfId="53" applyFont="1" applyFill="1" applyBorder="1" applyAlignment="1">
      <alignment vertical="center"/>
      <protection/>
    </xf>
    <xf numFmtId="0" fontId="12" fillId="0" borderId="17" xfId="53" applyFont="1" applyFill="1" applyBorder="1" applyAlignment="1">
      <alignment vertical="center"/>
      <protection/>
    </xf>
    <xf numFmtId="0" fontId="12" fillId="0" borderId="18" xfId="53" applyFont="1" applyFill="1" applyBorder="1" applyAlignment="1">
      <alignment vertical="center"/>
      <protection/>
    </xf>
    <xf numFmtId="0" fontId="12" fillId="0" borderId="13" xfId="53" applyFont="1" applyFill="1" applyBorder="1" applyAlignment="1">
      <alignment vertical="center"/>
      <protection/>
    </xf>
    <xf numFmtId="1" fontId="10" fillId="0" borderId="0" xfId="53" applyNumberFormat="1" applyFont="1" applyFill="1" applyBorder="1" applyAlignment="1">
      <alignment horizontal="center" vertical="center"/>
      <protection/>
    </xf>
    <xf numFmtId="0" fontId="31" fillId="0" borderId="19" xfId="0" applyFont="1" applyFill="1" applyBorder="1" applyAlignment="1">
      <alignment horizontal="center" vertical="center"/>
    </xf>
    <xf numFmtId="1" fontId="9" fillId="0" borderId="0" xfId="53" applyNumberFormat="1" applyFont="1" applyFill="1" applyBorder="1" applyAlignment="1">
      <alignment horizontal="center" vertical="center"/>
      <protection/>
    </xf>
    <xf numFmtId="1" fontId="33" fillId="0" borderId="0" xfId="53" applyNumberFormat="1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/>
    </xf>
    <xf numFmtId="0" fontId="10" fillId="0" borderId="0" xfId="53" applyFont="1" applyFill="1" applyBorder="1" applyAlignment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18" fillId="0" borderId="0" xfId="53" applyFont="1" applyFill="1" applyBorder="1" applyAlignment="1">
      <alignment horizontal="left"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wrapText="1"/>
    </xf>
    <xf numFmtId="0" fontId="9" fillId="0" borderId="0" xfId="53" applyNumberFormat="1" applyFont="1" applyFill="1" applyBorder="1" applyAlignment="1">
      <alignment horizontal="center" vertical="center"/>
      <protection/>
    </xf>
    <xf numFmtId="1" fontId="10" fillId="0" borderId="0" xfId="53" applyNumberFormat="1" applyFont="1" applyFill="1" applyBorder="1" applyAlignment="1">
      <alignment horizontal="center"/>
      <protection/>
    </xf>
    <xf numFmtId="1" fontId="11" fillId="0" borderId="0" xfId="53" applyNumberFormat="1" applyFont="1" applyFill="1" applyBorder="1" applyAlignment="1">
      <alignment horizontal="left" vertical="center"/>
      <protection/>
    </xf>
    <xf numFmtId="1" fontId="21" fillId="0" borderId="0" xfId="53" applyNumberFormat="1" applyFont="1" applyFill="1" applyBorder="1" applyAlignment="1">
      <alignment vertical="center"/>
      <protection/>
    </xf>
    <xf numFmtId="1" fontId="34" fillId="0" borderId="0" xfId="53" applyNumberFormat="1" applyFont="1" applyFill="1" applyBorder="1" applyAlignment="1">
      <alignment horizontal="center" vertical="center"/>
      <protection/>
    </xf>
    <xf numFmtId="167" fontId="10" fillId="0" borderId="0" xfId="53" applyNumberFormat="1" applyFont="1" applyFill="1" applyBorder="1" applyAlignment="1">
      <alignment horizontal="center" vertical="center"/>
      <protection/>
    </xf>
    <xf numFmtId="1" fontId="7" fillId="0" borderId="0" xfId="53" applyNumberFormat="1" applyFont="1" applyFill="1" applyBorder="1" applyAlignment="1">
      <alignment horizontal="center" vertical="center" wrapText="1"/>
      <protection/>
    </xf>
    <xf numFmtId="166" fontId="7" fillId="0" borderId="0" xfId="65" applyFont="1" applyFill="1" applyBorder="1" applyAlignment="1" applyProtection="1">
      <alignment horizontal="center" vertical="center" textRotation="90" wrapText="1"/>
      <protection/>
    </xf>
    <xf numFmtId="166" fontId="7" fillId="0" borderId="0" xfId="65" applyFont="1" applyFill="1" applyBorder="1" applyAlignment="1" applyProtection="1">
      <alignment horizontal="center" vertical="center" textRotation="90"/>
      <protection/>
    </xf>
    <xf numFmtId="49" fontId="7" fillId="0" borderId="0" xfId="65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0" xfId="53" applyFont="1" applyFill="1" applyBorder="1" applyAlignment="1">
      <alignment horizontal="right" vertical="center"/>
      <protection/>
    </xf>
    <xf numFmtId="0" fontId="3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0" fontId="11" fillId="0" borderId="0" xfId="53" applyFont="1" applyFill="1" applyBorder="1" applyAlignment="1">
      <alignment vertical="center"/>
      <protection/>
    </xf>
    <xf numFmtId="1" fontId="10" fillId="0" borderId="0" xfId="53" applyNumberFormat="1" applyFont="1" applyFill="1" applyBorder="1" applyAlignment="1">
      <alignment horizontal="center" vertical="center" textRotation="90"/>
      <protection/>
    </xf>
    <xf numFmtId="1" fontId="13" fillId="0" borderId="0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left"/>
      <protection/>
    </xf>
    <xf numFmtId="1" fontId="3" fillId="0" borderId="0" xfId="53" applyNumberFormat="1" applyFont="1" applyFill="1" applyBorder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32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11" fillId="0" borderId="0" xfId="53" applyFont="1" applyFill="1" applyAlignment="1">
      <alignment horizontal="center" vertical="center"/>
      <protection/>
    </xf>
    <xf numFmtId="0" fontId="37" fillId="0" borderId="0" xfId="0" applyFont="1" applyAlignment="1">
      <alignment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34" borderId="23" xfId="0" applyFont="1" applyFill="1" applyBorder="1" applyAlignment="1">
      <alignment horizontal="center" vertical="center" wrapText="1"/>
    </xf>
    <xf numFmtId="0" fontId="38" fillId="34" borderId="24" xfId="0" applyFont="1" applyFill="1" applyBorder="1" applyAlignment="1">
      <alignment horizontal="center" vertical="center" wrapText="1"/>
    </xf>
    <xf numFmtId="0" fontId="9" fillId="0" borderId="19" xfId="53" applyFont="1" applyFill="1" applyBorder="1" applyAlignment="1">
      <alignment horizontal="center" vertical="center"/>
      <protection/>
    </xf>
    <xf numFmtId="0" fontId="36" fillId="0" borderId="0" xfId="0" applyFont="1" applyAlignment="1">
      <alignment/>
    </xf>
    <xf numFmtId="0" fontId="10" fillId="0" borderId="2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/>
    </xf>
    <xf numFmtId="0" fontId="39" fillId="0" borderId="19" xfId="0" applyFont="1" applyFill="1" applyBorder="1" applyAlignment="1">
      <alignment horizontal="center" vertical="center"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6" xfId="53" applyNumberFormat="1" applyFont="1" applyFill="1" applyBorder="1" applyAlignment="1">
      <alignment horizontal="center" vertical="center"/>
      <protection/>
    </xf>
    <xf numFmtId="1" fontId="8" fillId="0" borderId="11" xfId="53" applyNumberFormat="1" applyFont="1" applyFill="1" applyBorder="1" applyAlignment="1">
      <alignment horizontal="left" vertical="center"/>
      <protection/>
    </xf>
    <xf numFmtId="1" fontId="40" fillId="0" borderId="11" xfId="53" applyNumberFormat="1" applyFont="1" applyFill="1" applyBorder="1" applyAlignment="1">
      <alignment horizontal="center" vertical="center"/>
      <protection/>
    </xf>
    <xf numFmtId="0" fontId="34" fillId="0" borderId="0" xfId="53" applyFont="1" applyFill="1" applyBorder="1" applyAlignment="1">
      <alignment horizontal="center" vertical="center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49" fontId="5" fillId="33" borderId="12" xfId="6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9" xfId="44" applyBorder="1" applyAlignment="1">
      <alignment horizontal="left"/>
      <protection/>
    </xf>
    <xf numFmtId="0" fontId="35" fillId="0" borderId="19" xfId="0" applyFont="1" applyBorder="1" applyAlignment="1">
      <alignment horizontal="left"/>
    </xf>
    <xf numFmtId="0" fontId="35" fillId="0" borderId="19" xfId="0" applyFont="1" applyBorder="1" applyAlignment="1">
      <alignment horizontal="left" indent="1"/>
    </xf>
    <xf numFmtId="0" fontId="8" fillId="0" borderId="19" xfId="53" applyFont="1" applyFill="1" applyBorder="1" applyAlignment="1">
      <alignment horizontal="center" vertical="center"/>
      <protection/>
    </xf>
    <xf numFmtId="0" fontId="11" fillId="0" borderId="19" xfId="53" applyFont="1" applyFill="1" applyBorder="1" applyAlignment="1">
      <alignment horizontal="center" vertical="center"/>
      <protection/>
    </xf>
    <xf numFmtId="0" fontId="5" fillId="0" borderId="25" xfId="53" applyFont="1" applyFill="1" applyBorder="1" applyAlignment="1">
      <alignment vertical="center"/>
      <protection/>
    </xf>
    <xf numFmtId="1" fontId="5" fillId="0" borderId="25" xfId="53" applyNumberFormat="1" applyFont="1" applyFill="1" applyBorder="1" applyAlignment="1">
      <alignment horizontal="center" vertical="center" wrapText="1"/>
      <protection/>
    </xf>
    <xf numFmtId="166" fontId="5" fillId="0" borderId="25" xfId="65" applyFont="1" applyFill="1" applyBorder="1" applyAlignment="1" applyProtection="1">
      <alignment horizontal="center" vertical="center" textRotation="90" wrapText="1"/>
      <protection/>
    </xf>
    <xf numFmtId="166" fontId="5" fillId="0" borderId="25" xfId="65" applyFont="1" applyFill="1" applyBorder="1" applyAlignment="1" applyProtection="1">
      <alignment horizontal="center" vertical="center" textRotation="90"/>
      <protection/>
    </xf>
    <xf numFmtId="49" fontId="5" fillId="0" borderId="25" xfId="65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9" xfId="0" applyFont="1" applyFill="1" applyBorder="1" applyAlignment="1">
      <alignment wrapText="1"/>
    </xf>
    <xf numFmtId="0" fontId="12" fillId="0" borderId="11" xfId="53" applyFont="1" applyFill="1" applyBorder="1" applyAlignment="1">
      <alignment horizontal="right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0" fontId="16" fillId="0" borderId="11" xfId="53" applyFont="1" applyFill="1" applyBorder="1" applyAlignment="1">
      <alignment horizontal="center" vertical="center"/>
      <protection/>
    </xf>
    <xf numFmtId="1" fontId="16" fillId="0" borderId="11" xfId="53" applyNumberFormat="1" applyFont="1" applyFill="1" applyBorder="1" applyAlignment="1">
      <alignment horizontal="center" vertical="center"/>
      <protection/>
    </xf>
    <xf numFmtId="1" fontId="16" fillId="0" borderId="26" xfId="53" applyNumberFormat="1" applyFont="1" applyFill="1" applyBorder="1" applyAlignment="1">
      <alignment horizontal="center" vertical="center"/>
      <protection/>
    </xf>
    <xf numFmtId="1" fontId="10" fillId="0" borderId="26" xfId="53" applyNumberFormat="1" applyFont="1" applyFill="1" applyBorder="1" applyAlignment="1">
      <alignment horizontal="center" vertical="center"/>
      <protection/>
    </xf>
    <xf numFmtId="0" fontId="9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2" fillId="0" borderId="26" xfId="53" applyFont="1" applyFill="1" applyBorder="1" applyAlignment="1">
      <alignment horizontal="right" vertical="center"/>
      <protection/>
    </xf>
    <xf numFmtId="1" fontId="10" fillId="0" borderId="11" xfId="53" applyNumberFormat="1" applyFont="1" applyFill="1" applyBorder="1" applyAlignment="1">
      <alignment horizontal="center" vertical="center"/>
      <protection/>
    </xf>
    <xf numFmtId="0" fontId="11" fillId="0" borderId="27" xfId="0" applyFont="1" applyFill="1" applyBorder="1" applyAlignment="1">
      <alignment/>
    </xf>
    <xf numFmtId="0" fontId="8" fillId="0" borderId="11" xfId="53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horizontal="center" vertical="center" textRotation="90"/>
      <protection/>
    </xf>
    <xf numFmtId="1" fontId="14" fillId="0" borderId="11" xfId="53" applyNumberFormat="1" applyFont="1" applyFill="1" applyBorder="1" applyAlignment="1">
      <alignment horizontal="center" vertical="center"/>
      <protection/>
    </xf>
    <xf numFmtId="0" fontId="78" fillId="0" borderId="0" xfId="53" applyFont="1" applyFill="1">
      <alignment/>
      <protection/>
    </xf>
    <xf numFmtId="0" fontId="11" fillId="0" borderId="0" xfId="53" applyFont="1" applyFill="1" applyBorder="1" applyAlignment="1">
      <alignment horizontal="left" vertical="center"/>
      <protection/>
    </xf>
    <xf numFmtId="0" fontId="8" fillId="0" borderId="19" xfId="53" applyFont="1" applyBorder="1" applyAlignment="1">
      <alignment textRotation="90"/>
      <protection/>
    </xf>
    <xf numFmtId="0" fontId="2" fillId="0" borderId="0" xfId="53" applyFont="1">
      <alignment/>
      <protection/>
    </xf>
    <xf numFmtId="0" fontId="8" fillId="0" borderId="20" xfId="53" applyFont="1" applyBorder="1">
      <alignment/>
      <protection/>
    </xf>
    <xf numFmtId="0" fontId="8" fillId="0" borderId="19" xfId="53" applyFont="1" applyFill="1" applyBorder="1">
      <alignment/>
      <protection/>
    </xf>
    <xf numFmtId="0" fontId="11" fillId="0" borderId="19" xfId="53" applyFont="1" applyFill="1" applyBorder="1" applyAlignment="1">
      <alignment horizontal="center"/>
      <protection/>
    </xf>
    <xf numFmtId="0" fontId="79" fillId="0" borderId="19" xfId="53" applyFont="1" applyFill="1" applyBorder="1" applyAlignment="1">
      <alignment horizontal="center"/>
      <protection/>
    </xf>
    <xf numFmtId="0" fontId="11" fillId="0" borderId="0" xfId="0" applyFon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0" fontId="36" fillId="0" borderId="19" xfId="0" applyFont="1" applyBorder="1" applyAlignment="1">
      <alignment horizontal="left"/>
    </xf>
    <xf numFmtId="0" fontId="20" fillId="0" borderId="0" xfId="53" applyFont="1" applyBorder="1" applyAlignment="1">
      <alignment horizontal="center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5" fillId="33" borderId="14" xfId="53" applyFont="1" applyFill="1" applyBorder="1" applyAlignment="1">
      <alignment horizontal="center" vertical="center"/>
      <protection/>
    </xf>
    <xf numFmtId="0" fontId="5" fillId="33" borderId="16" xfId="53" applyFont="1" applyFill="1" applyBorder="1" applyAlignment="1">
      <alignment horizontal="center" vertical="center"/>
      <protection/>
    </xf>
    <xf numFmtId="0" fontId="20" fillId="0" borderId="0" xfId="53" applyFont="1" applyAlignment="1">
      <alignment horizontal="center"/>
      <protection/>
    </xf>
    <xf numFmtId="0" fontId="18" fillId="0" borderId="0" xfId="53" applyFont="1" applyFill="1" applyBorder="1" applyAlignment="1">
      <alignment horizontal="left" vertical="center"/>
      <protection/>
    </xf>
    <xf numFmtId="1" fontId="8" fillId="0" borderId="0" xfId="53" applyNumberFormat="1" applyFont="1" applyBorder="1" applyAlignment="1">
      <alignment horizontal="center" vertical="center" wrapText="1"/>
      <protection/>
    </xf>
    <xf numFmtId="0" fontId="28" fillId="0" borderId="0" xfId="53" applyFont="1" applyBorder="1" applyAlignment="1">
      <alignment horizontal="center"/>
      <protection/>
    </xf>
    <xf numFmtId="0" fontId="8" fillId="0" borderId="28" xfId="53" applyFont="1" applyFill="1" applyBorder="1" applyAlignment="1">
      <alignment horizontal="left" vertical="center"/>
      <protection/>
    </xf>
    <xf numFmtId="0" fontId="8" fillId="0" borderId="29" xfId="53" applyFont="1" applyFill="1" applyBorder="1" applyAlignment="1">
      <alignment horizontal="left" vertical="center"/>
      <protection/>
    </xf>
    <xf numFmtId="0" fontId="8" fillId="0" borderId="30" xfId="53" applyFont="1" applyFill="1" applyBorder="1" applyAlignment="1">
      <alignment horizontal="left" vertic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A3" sqref="A3:K3"/>
    </sheetView>
  </sheetViews>
  <sheetFormatPr defaultColWidth="12.57421875" defaultRowHeight="12.75"/>
  <cols>
    <col min="1" max="1" width="5.57421875" style="56" customWidth="1"/>
    <col min="2" max="2" width="35.7109375" style="56" customWidth="1"/>
    <col min="3" max="11" width="6.00390625" style="56" customWidth="1"/>
    <col min="12" max="16384" width="12.57421875" style="56" customWidth="1"/>
  </cols>
  <sheetData>
    <row r="2" spans="1:11" ht="15">
      <c r="A2" s="161" t="s">
        <v>87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54.75" customHeight="1">
      <c r="A3" s="162" t="s">
        <v>88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6.75" customHeight="1">
      <c r="A4" s="9"/>
      <c r="B4" s="1"/>
      <c r="C4" s="2"/>
      <c r="D4" s="3"/>
      <c r="E4" s="3"/>
      <c r="F4" s="3"/>
      <c r="G4" s="3"/>
      <c r="H4" s="3"/>
      <c r="I4" s="3"/>
      <c r="J4" s="3"/>
      <c r="K4" s="9"/>
    </row>
    <row r="5" spans="1:11" ht="62.25" customHeight="1">
      <c r="A5" s="163" t="s">
        <v>67</v>
      </c>
      <c r="B5" s="164"/>
      <c r="C5" s="123" t="s">
        <v>0</v>
      </c>
      <c r="D5" s="11" t="s">
        <v>68</v>
      </c>
      <c r="E5" s="11" t="s">
        <v>55</v>
      </c>
      <c r="F5" s="12" t="s">
        <v>56</v>
      </c>
      <c r="G5" s="124" t="s">
        <v>57</v>
      </c>
      <c r="H5" s="124" t="s">
        <v>69</v>
      </c>
      <c r="I5" s="11" t="s">
        <v>59</v>
      </c>
      <c r="J5" s="11" t="s">
        <v>60</v>
      </c>
      <c r="K5" s="11" t="s">
        <v>70</v>
      </c>
    </row>
    <row r="6" spans="1:11" ht="15" customHeight="1">
      <c r="A6" s="160" t="s">
        <v>71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1:11" ht="15.75">
      <c r="A7" s="125" t="s">
        <v>27</v>
      </c>
      <c r="B7" s="126" t="s">
        <v>72</v>
      </c>
      <c r="C7" s="114">
        <v>3</v>
      </c>
      <c r="D7" s="111" t="s">
        <v>13</v>
      </c>
      <c r="E7" s="114">
        <v>30</v>
      </c>
      <c r="F7" s="114">
        <v>15</v>
      </c>
      <c r="G7" s="114">
        <v>5</v>
      </c>
      <c r="H7" s="114">
        <v>10</v>
      </c>
      <c r="I7" s="114"/>
      <c r="J7" s="114">
        <v>1</v>
      </c>
      <c r="K7" s="114">
        <v>1</v>
      </c>
    </row>
    <row r="8" spans="1:11" ht="15.75">
      <c r="A8" s="125" t="s">
        <v>28</v>
      </c>
      <c r="B8" s="126" t="s">
        <v>73</v>
      </c>
      <c r="C8" s="114">
        <v>3</v>
      </c>
      <c r="D8" s="111" t="s">
        <v>13</v>
      </c>
      <c r="E8" s="114">
        <v>30</v>
      </c>
      <c r="F8" s="114">
        <v>15</v>
      </c>
      <c r="G8" s="114">
        <v>5</v>
      </c>
      <c r="H8" s="114">
        <v>10</v>
      </c>
      <c r="I8" s="114"/>
      <c r="J8" s="114">
        <v>1</v>
      </c>
      <c r="K8" s="114">
        <v>1</v>
      </c>
    </row>
    <row r="9" spans="1:11" ht="15" customHeight="1">
      <c r="A9" s="160" t="s">
        <v>74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</row>
    <row r="10" spans="1:11" ht="15.75">
      <c r="A10" s="125" t="s">
        <v>27</v>
      </c>
      <c r="B10" s="126" t="s">
        <v>75</v>
      </c>
      <c r="C10" s="114">
        <v>3</v>
      </c>
      <c r="D10" s="111" t="s">
        <v>12</v>
      </c>
      <c r="E10" s="114">
        <v>30</v>
      </c>
      <c r="F10" s="114">
        <v>15</v>
      </c>
      <c r="G10" s="114">
        <v>15</v>
      </c>
      <c r="H10" s="114"/>
      <c r="I10" s="114"/>
      <c r="J10" s="114">
        <v>1</v>
      </c>
      <c r="K10" s="114">
        <v>1</v>
      </c>
    </row>
    <row r="11" spans="1:11" ht="15.75">
      <c r="A11" s="125" t="s">
        <v>28</v>
      </c>
      <c r="B11" s="126" t="s">
        <v>76</v>
      </c>
      <c r="C11" s="114">
        <v>3</v>
      </c>
      <c r="D11" s="111" t="s">
        <v>12</v>
      </c>
      <c r="E11" s="114">
        <v>30</v>
      </c>
      <c r="F11" s="114">
        <v>15</v>
      </c>
      <c r="G11" s="114">
        <v>15</v>
      </c>
      <c r="H11" s="114"/>
      <c r="I11" s="114"/>
      <c r="J11" s="114">
        <v>1</v>
      </c>
      <c r="K11" s="114">
        <v>1</v>
      </c>
    </row>
    <row r="12" spans="1:11" ht="15" customHeight="1">
      <c r="A12" s="160" t="s">
        <v>77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</row>
    <row r="13" spans="1:11" ht="15.75">
      <c r="A13" s="125" t="s">
        <v>27</v>
      </c>
      <c r="B13" s="127" t="s">
        <v>78</v>
      </c>
      <c r="C13" s="114">
        <v>3</v>
      </c>
      <c r="D13" s="111" t="s">
        <v>13</v>
      </c>
      <c r="E13" s="114">
        <v>30</v>
      </c>
      <c r="F13" s="114">
        <v>15</v>
      </c>
      <c r="G13" s="114">
        <v>10</v>
      </c>
      <c r="H13" s="114">
        <v>5</v>
      </c>
      <c r="I13" s="114"/>
      <c r="J13" s="114">
        <v>1</v>
      </c>
      <c r="K13" s="114">
        <v>1</v>
      </c>
    </row>
    <row r="14" spans="1:11" ht="15.75">
      <c r="A14" s="125" t="s">
        <v>28</v>
      </c>
      <c r="B14" s="127" t="s">
        <v>79</v>
      </c>
      <c r="C14" s="114">
        <v>3</v>
      </c>
      <c r="D14" s="111" t="s">
        <v>13</v>
      </c>
      <c r="E14" s="114">
        <v>30</v>
      </c>
      <c r="F14" s="114">
        <v>15</v>
      </c>
      <c r="G14" s="114">
        <v>10</v>
      </c>
      <c r="H14" s="114">
        <v>5</v>
      </c>
      <c r="I14" s="114"/>
      <c r="J14" s="114">
        <v>1</v>
      </c>
      <c r="K14" s="114">
        <v>1</v>
      </c>
    </row>
    <row r="15" spans="1:11" ht="15" customHeight="1">
      <c r="A15" s="160" t="s">
        <v>80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</row>
    <row r="16" spans="1:11" ht="15.75">
      <c r="A16" s="125" t="s">
        <v>27</v>
      </c>
      <c r="B16" s="127" t="s">
        <v>81</v>
      </c>
      <c r="C16" s="114">
        <v>3</v>
      </c>
      <c r="D16" s="111" t="s">
        <v>13</v>
      </c>
      <c r="E16" s="114">
        <v>45</v>
      </c>
      <c r="F16" s="114">
        <v>45</v>
      </c>
      <c r="G16" s="114"/>
      <c r="H16" s="114"/>
      <c r="I16" s="114"/>
      <c r="J16" s="114">
        <v>3</v>
      </c>
      <c r="K16" s="114"/>
    </row>
    <row r="17" spans="1:11" ht="15.75">
      <c r="A17" s="125" t="s">
        <v>28</v>
      </c>
      <c r="B17" s="127" t="s">
        <v>82</v>
      </c>
      <c r="C17" s="114">
        <v>3</v>
      </c>
      <c r="D17" s="111" t="s">
        <v>13</v>
      </c>
      <c r="E17" s="114">
        <v>45</v>
      </c>
      <c r="F17" s="114">
        <v>45</v>
      </c>
      <c r="G17" s="114"/>
      <c r="H17" s="114"/>
      <c r="I17" s="114"/>
      <c r="J17" s="114">
        <v>3</v>
      </c>
      <c r="K17" s="114"/>
    </row>
    <row r="18" ht="15" customHeight="1">
      <c r="B18" s="112" t="s">
        <v>66</v>
      </c>
    </row>
  </sheetData>
  <sheetProtection/>
  <mergeCells count="7">
    <mergeCell ref="A15:K15"/>
    <mergeCell ref="A2:K2"/>
    <mergeCell ref="A3:K3"/>
    <mergeCell ref="A5:B5"/>
    <mergeCell ref="A6:K6"/>
    <mergeCell ref="A9:K9"/>
    <mergeCell ref="A12:K12"/>
  </mergeCells>
  <printOptions/>
  <pageMargins left="0.3937007874015748" right="0" top="0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6"/>
  <sheetViews>
    <sheetView zoomScale="120" zoomScaleNormal="120" zoomScalePageLayoutView="0" workbookViewId="0" topLeftCell="A19">
      <selection activeCell="A2" sqref="A2:J2"/>
    </sheetView>
  </sheetViews>
  <sheetFormatPr defaultColWidth="13.00390625" defaultRowHeight="12.75"/>
  <cols>
    <col min="1" max="1" width="40.7109375" style="1" customWidth="1"/>
    <col min="2" max="2" width="6.28125" style="58" customWidth="1"/>
    <col min="3" max="9" width="6.28125" style="3" customWidth="1"/>
    <col min="10" max="10" width="6.28125" style="4" customWidth="1"/>
    <col min="11" max="11" width="0" style="5" hidden="1" customWidth="1"/>
    <col min="12" max="13" width="0" style="6" hidden="1" customWidth="1"/>
    <col min="14" max="14" width="0" style="7" hidden="1" customWidth="1"/>
    <col min="15" max="16" width="0" style="8" hidden="1" customWidth="1"/>
    <col min="17" max="17" width="4.140625" style="7" customWidth="1"/>
    <col min="18" max="16384" width="13.00390625" style="7" customWidth="1"/>
  </cols>
  <sheetData>
    <row r="1" spans="1:10" ht="12.75">
      <c r="A1" s="165" t="s">
        <v>87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48" customHeight="1">
      <c r="A2" s="167" t="s">
        <v>99</v>
      </c>
      <c r="B2" s="167"/>
      <c r="C2" s="167"/>
      <c r="D2" s="167"/>
      <c r="E2" s="167"/>
      <c r="F2" s="167"/>
      <c r="G2" s="167"/>
      <c r="H2" s="167"/>
      <c r="I2" s="167"/>
      <c r="J2" s="167"/>
    </row>
    <row r="3" ht="12.75">
      <c r="J3" s="9"/>
    </row>
    <row r="4" spans="1:17" s="17" customFormat="1" ht="84" customHeight="1">
      <c r="A4" s="130" t="s">
        <v>53</v>
      </c>
      <c r="B4" s="131" t="s">
        <v>0</v>
      </c>
      <c r="C4" s="132" t="s">
        <v>54</v>
      </c>
      <c r="D4" s="132" t="s">
        <v>55</v>
      </c>
      <c r="E4" s="133" t="s">
        <v>56</v>
      </c>
      <c r="F4" s="134" t="s">
        <v>57</v>
      </c>
      <c r="G4" s="134" t="s">
        <v>58</v>
      </c>
      <c r="H4" s="132" t="s">
        <v>59</v>
      </c>
      <c r="I4" s="133" t="s">
        <v>60</v>
      </c>
      <c r="J4" s="133" t="s">
        <v>61</v>
      </c>
      <c r="K4" s="15" t="s">
        <v>7</v>
      </c>
      <c r="L4" s="16" t="s">
        <v>8</v>
      </c>
      <c r="M4" s="16" t="s">
        <v>9</v>
      </c>
      <c r="O4" s="18" t="s">
        <v>10</v>
      </c>
      <c r="P4" s="18" t="s">
        <v>11</v>
      </c>
      <c r="Q4" s="152" t="s">
        <v>98</v>
      </c>
    </row>
    <row r="5" spans="1:17" s="17" customFormat="1" ht="12.75" customHeight="1">
      <c r="A5" s="169" t="s">
        <v>62</v>
      </c>
      <c r="B5" s="170"/>
      <c r="C5" s="170"/>
      <c r="D5" s="170"/>
      <c r="E5" s="170"/>
      <c r="F5" s="170"/>
      <c r="G5" s="170"/>
      <c r="H5" s="170"/>
      <c r="I5" s="170"/>
      <c r="J5" s="171"/>
      <c r="K5" s="15"/>
      <c r="L5" s="16"/>
      <c r="M5" s="16"/>
      <c r="O5" s="18"/>
      <c r="P5" s="18"/>
      <c r="Q5" s="154"/>
    </row>
    <row r="6" spans="1:17" s="25" customFormat="1" ht="12" customHeight="1">
      <c r="A6" s="135" t="s">
        <v>29</v>
      </c>
      <c r="B6" s="113">
        <v>3</v>
      </c>
      <c r="C6" s="20" t="s">
        <v>13</v>
      </c>
      <c r="D6" s="114">
        <v>30</v>
      </c>
      <c r="E6" s="114">
        <v>15</v>
      </c>
      <c r="F6" s="114">
        <v>5</v>
      </c>
      <c r="G6" s="114">
        <v>10</v>
      </c>
      <c r="H6" s="114"/>
      <c r="I6" s="114">
        <v>1</v>
      </c>
      <c r="J6" s="114">
        <v>1</v>
      </c>
      <c r="K6" s="21" t="str">
        <f aca="true" t="shared" si="0" ref="K6:K14">"#REF!/25"</f>
        <v>#REF!/25</v>
      </c>
      <c r="L6" s="22">
        <v>0</v>
      </c>
      <c r="M6" s="22">
        <f aca="true" t="shared" si="1" ref="M6:M12">IF(G6&gt;0,1,0)</f>
        <v>1</v>
      </c>
      <c r="N6" s="23" t="str">
        <f>"#REF!/E5"</f>
        <v>#REF!/E5</v>
      </c>
      <c r="O6" s="24">
        <v>3</v>
      </c>
      <c r="P6" s="24" t="str">
        <f>"#REF!-P5"</f>
        <v>#REF!-P5</v>
      </c>
      <c r="Q6" s="156" t="s">
        <v>91</v>
      </c>
    </row>
    <row r="7" spans="1:17" s="25" customFormat="1" ht="12" customHeight="1">
      <c r="A7" s="135" t="s">
        <v>30</v>
      </c>
      <c r="B7" s="113">
        <v>4</v>
      </c>
      <c r="C7" s="20" t="s">
        <v>12</v>
      </c>
      <c r="D7" s="114">
        <v>45</v>
      </c>
      <c r="E7" s="114">
        <v>15</v>
      </c>
      <c r="F7" s="114">
        <v>10</v>
      </c>
      <c r="G7" s="114">
        <v>20</v>
      </c>
      <c r="H7" s="114"/>
      <c r="I7" s="114">
        <v>1</v>
      </c>
      <c r="J7" s="114">
        <v>2</v>
      </c>
      <c r="K7" s="21" t="str">
        <f t="shared" si="0"/>
        <v>#REF!/25</v>
      </c>
      <c r="L7" s="22">
        <v>0</v>
      </c>
      <c r="M7" s="22">
        <f t="shared" si="1"/>
        <v>1</v>
      </c>
      <c r="N7" s="23" t="str">
        <f>"#REF!/E6"</f>
        <v>#REF!/E6</v>
      </c>
      <c r="O7" s="24">
        <v>2</v>
      </c>
      <c r="P7" s="24" t="str">
        <f>"#REF!-P6"</f>
        <v>#REF!-P6</v>
      </c>
      <c r="Q7" s="156" t="s">
        <v>91</v>
      </c>
    </row>
    <row r="8" spans="1:17" s="25" customFormat="1" ht="12" customHeight="1">
      <c r="A8" s="135" t="s">
        <v>31</v>
      </c>
      <c r="B8" s="113">
        <v>3</v>
      </c>
      <c r="C8" s="20" t="s">
        <v>13</v>
      </c>
      <c r="D8" s="114">
        <v>30</v>
      </c>
      <c r="E8" s="114">
        <v>15</v>
      </c>
      <c r="F8" s="114">
        <v>5</v>
      </c>
      <c r="G8" s="114">
        <v>10</v>
      </c>
      <c r="H8" s="114"/>
      <c r="I8" s="114">
        <v>1</v>
      </c>
      <c r="J8" s="114">
        <v>1</v>
      </c>
      <c r="K8" s="21" t="str">
        <f t="shared" si="0"/>
        <v>#REF!/25</v>
      </c>
      <c r="L8" s="22">
        <v>0</v>
      </c>
      <c r="M8" s="22">
        <f t="shared" si="1"/>
        <v>1</v>
      </c>
      <c r="N8" s="23" t="str">
        <f>"#REF!/E7"</f>
        <v>#REF!/E7</v>
      </c>
      <c r="O8" s="24">
        <f>D8/25</f>
        <v>1.2</v>
      </c>
      <c r="P8" s="24" t="str">
        <f>"#REF!-P7"</f>
        <v>#REF!-P7</v>
      </c>
      <c r="Q8" s="156" t="s">
        <v>92</v>
      </c>
    </row>
    <row r="9" spans="1:17" s="25" customFormat="1" ht="12" customHeight="1">
      <c r="A9" s="135" t="s">
        <v>86</v>
      </c>
      <c r="B9" s="113">
        <v>3</v>
      </c>
      <c r="C9" s="20" t="s">
        <v>13</v>
      </c>
      <c r="D9" s="114">
        <v>45</v>
      </c>
      <c r="E9" s="114">
        <v>45</v>
      </c>
      <c r="F9" s="114"/>
      <c r="G9" s="114"/>
      <c r="H9" s="114"/>
      <c r="I9" s="114">
        <v>1</v>
      </c>
      <c r="J9" s="114"/>
      <c r="K9" s="21" t="str">
        <f t="shared" si="0"/>
        <v>#REF!/25</v>
      </c>
      <c r="L9" s="22">
        <v>0</v>
      </c>
      <c r="M9" s="22">
        <f t="shared" si="1"/>
        <v>0</v>
      </c>
      <c r="N9" s="23" t="str">
        <f>"#REF!/E8"</f>
        <v>#REF!/E8</v>
      </c>
      <c r="O9" s="24">
        <v>0.6</v>
      </c>
      <c r="P9" s="24" t="str">
        <f>"#REF!-P8"</f>
        <v>#REF!-P8</v>
      </c>
      <c r="Q9" s="156" t="s">
        <v>89</v>
      </c>
    </row>
    <row r="10" spans="1:17" s="26" customFormat="1" ht="12" customHeight="1">
      <c r="A10" s="135" t="s">
        <v>32</v>
      </c>
      <c r="B10" s="113">
        <v>3</v>
      </c>
      <c r="C10" s="20" t="s">
        <v>13</v>
      </c>
      <c r="D10" s="114">
        <v>30</v>
      </c>
      <c r="E10" s="114">
        <v>15</v>
      </c>
      <c r="F10" s="114">
        <v>5</v>
      </c>
      <c r="G10" s="114">
        <v>10</v>
      </c>
      <c r="H10" s="114"/>
      <c r="I10" s="114">
        <v>1</v>
      </c>
      <c r="J10" s="114">
        <v>1</v>
      </c>
      <c r="K10" s="21" t="str">
        <f t="shared" si="0"/>
        <v>#REF!/25</v>
      </c>
      <c r="L10" s="22">
        <v>0</v>
      </c>
      <c r="M10" s="22">
        <f t="shared" si="1"/>
        <v>1</v>
      </c>
      <c r="N10" s="23" t="str">
        <f>"#REF!/E9"</f>
        <v>#REF!/E9</v>
      </c>
      <c r="O10" s="24">
        <v>0.6</v>
      </c>
      <c r="P10" s="24" t="str">
        <f>"#REF!-P9"</f>
        <v>#REF!-P9</v>
      </c>
      <c r="Q10" s="157" t="s">
        <v>91</v>
      </c>
    </row>
    <row r="11" spans="1:17" s="25" customFormat="1" ht="12" customHeight="1">
      <c r="A11" s="135" t="s">
        <v>37</v>
      </c>
      <c r="B11" s="113">
        <v>2</v>
      </c>
      <c r="C11" s="20" t="s">
        <v>13</v>
      </c>
      <c r="D11" s="114">
        <v>30</v>
      </c>
      <c r="E11" s="114"/>
      <c r="F11" s="114"/>
      <c r="G11" s="114">
        <v>30</v>
      </c>
      <c r="H11" s="114"/>
      <c r="I11" s="114"/>
      <c r="J11" s="114">
        <v>2</v>
      </c>
      <c r="K11" s="21" t="str">
        <f t="shared" si="0"/>
        <v>#REF!/25</v>
      </c>
      <c r="L11" s="27">
        <v>1</v>
      </c>
      <c r="M11" s="22">
        <f t="shared" si="1"/>
        <v>1</v>
      </c>
      <c r="N11" s="23" t="str">
        <f>"#REF!/E10"</f>
        <v>#REF!/E10</v>
      </c>
      <c r="O11" s="24">
        <f>D11/25</f>
        <v>1.2</v>
      </c>
      <c r="P11" s="24" t="str">
        <f>"#REF!-P10"</f>
        <v>#REF!-P10</v>
      </c>
      <c r="Q11" s="156" t="s">
        <v>92</v>
      </c>
    </row>
    <row r="12" spans="1:17" s="28" customFormat="1" ht="12" customHeight="1">
      <c r="A12" s="135" t="s">
        <v>85</v>
      </c>
      <c r="B12" s="113">
        <v>4</v>
      </c>
      <c r="C12" s="20" t="s">
        <v>12</v>
      </c>
      <c r="D12" s="114">
        <v>45</v>
      </c>
      <c r="E12" s="114">
        <v>15</v>
      </c>
      <c r="F12" s="114">
        <v>10</v>
      </c>
      <c r="G12" s="114">
        <v>20</v>
      </c>
      <c r="H12" s="114"/>
      <c r="I12" s="114">
        <v>1</v>
      </c>
      <c r="J12" s="114">
        <v>2</v>
      </c>
      <c r="K12" s="21" t="str">
        <f t="shared" si="0"/>
        <v>#REF!/25</v>
      </c>
      <c r="L12" s="22">
        <v>0</v>
      </c>
      <c r="M12" s="22">
        <f t="shared" si="1"/>
        <v>1</v>
      </c>
      <c r="N12" s="23" t="str">
        <f>"#REF!/E11"</f>
        <v>#REF!/E11</v>
      </c>
      <c r="O12" s="24">
        <v>1</v>
      </c>
      <c r="P12" s="24" t="str">
        <f>"#REF!-P11"</f>
        <v>#REF!-P11</v>
      </c>
      <c r="Q12" s="156" t="s">
        <v>94</v>
      </c>
    </row>
    <row r="13" spans="1:17" s="28" customFormat="1" ht="12" customHeight="1">
      <c r="A13" s="135" t="s">
        <v>34</v>
      </c>
      <c r="B13" s="113">
        <v>4</v>
      </c>
      <c r="C13" s="20" t="s">
        <v>12</v>
      </c>
      <c r="D13" s="114">
        <v>45</v>
      </c>
      <c r="E13" s="114">
        <v>15</v>
      </c>
      <c r="F13" s="114">
        <v>10</v>
      </c>
      <c r="G13" s="114">
        <v>20</v>
      </c>
      <c r="H13" s="114"/>
      <c r="I13" s="114">
        <v>1</v>
      </c>
      <c r="J13" s="114">
        <v>2</v>
      </c>
      <c r="K13" s="21"/>
      <c r="L13" s="22"/>
      <c r="M13" s="22"/>
      <c r="N13" s="23"/>
      <c r="O13" s="24"/>
      <c r="P13" s="24"/>
      <c r="Q13" s="156" t="s">
        <v>91</v>
      </c>
    </row>
    <row r="14" spans="1:17" s="25" customFormat="1" ht="12" customHeight="1">
      <c r="A14" s="158" t="s">
        <v>39</v>
      </c>
      <c r="B14" s="115">
        <v>4</v>
      </c>
      <c r="C14" s="105" t="s">
        <v>12</v>
      </c>
      <c r="D14" s="114">
        <v>40</v>
      </c>
      <c r="E14" s="114">
        <v>15</v>
      </c>
      <c r="F14" s="114">
        <v>10</v>
      </c>
      <c r="G14" s="114">
        <v>15</v>
      </c>
      <c r="H14" s="128"/>
      <c r="I14" s="128">
        <v>1</v>
      </c>
      <c r="J14" s="129">
        <v>1.9</v>
      </c>
      <c r="K14" s="21" t="str">
        <f t="shared" si="0"/>
        <v>#REF!/25</v>
      </c>
      <c r="L14" s="27">
        <v>1</v>
      </c>
      <c r="M14" s="22">
        <f>IF(G13&gt;0,1,0)</f>
        <v>1</v>
      </c>
      <c r="N14" s="23" t="str">
        <f>"#REF!/E12"</f>
        <v>#REF!/E12</v>
      </c>
      <c r="O14" s="24">
        <f>D13/25</f>
        <v>1.8</v>
      </c>
      <c r="P14" s="24" t="str">
        <f>"#REF!-P12"</f>
        <v>#REF!-P12</v>
      </c>
      <c r="Q14" s="156" t="s">
        <v>94</v>
      </c>
    </row>
    <row r="15" spans="1:17" s="26" customFormat="1" ht="12" customHeight="1">
      <c r="A15" s="136" t="s">
        <v>14</v>
      </c>
      <c r="B15" s="137">
        <f>SUM(B6:B14)</f>
        <v>30</v>
      </c>
      <c r="C15" s="138">
        <f>COUNTIF(C6:C14,"e")</f>
        <v>4</v>
      </c>
      <c r="D15" s="139">
        <f aca="true" t="shared" si="2" ref="D15:I15">SUM(D6:D14)</f>
        <v>340</v>
      </c>
      <c r="E15" s="139">
        <f t="shared" si="2"/>
        <v>150</v>
      </c>
      <c r="F15" s="139">
        <f t="shared" si="2"/>
        <v>55</v>
      </c>
      <c r="G15" s="139">
        <f t="shared" si="2"/>
        <v>135</v>
      </c>
      <c r="H15" s="140">
        <f t="shared" si="2"/>
        <v>0</v>
      </c>
      <c r="I15" s="140">
        <f t="shared" si="2"/>
        <v>8</v>
      </c>
      <c r="J15" s="141">
        <f>ROUNDUP((F15+G15+H15)/15,0)</f>
        <v>13</v>
      </c>
      <c r="K15" s="29">
        <f>SUM(K6:K14)</f>
        <v>0</v>
      </c>
      <c r="L15" s="30"/>
      <c r="M15" s="22"/>
      <c r="N15" s="23"/>
      <c r="O15" s="24"/>
      <c r="P15" s="24"/>
      <c r="Q15" s="157"/>
    </row>
    <row r="16" spans="1:17" s="26" customFormat="1" ht="12" customHeight="1">
      <c r="A16" s="63" t="s">
        <v>63</v>
      </c>
      <c r="B16" s="64"/>
      <c r="C16" s="64"/>
      <c r="D16" s="64"/>
      <c r="E16" s="64"/>
      <c r="F16" s="64"/>
      <c r="G16" s="64"/>
      <c r="H16" s="64"/>
      <c r="I16" s="64"/>
      <c r="J16" s="65"/>
      <c r="K16" s="62"/>
      <c r="L16" s="30"/>
      <c r="M16" s="22"/>
      <c r="N16" s="23"/>
      <c r="O16" s="24"/>
      <c r="P16" s="24"/>
      <c r="Q16" s="157"/>
    </row>
    <row r="17" spans="1:17" s="26" customFormat="1" ht="12" customHeight="1">
      <c r="A17" s="135" t="s">
        <v>36</v>
      </c>
      <c r="B17" s="113">
        <v>4</v>
      </c>
      <c r="C17" s="20" t="s">
        <v>13</v>
      </c>
      <c r="D17" s="114">
        <v>45</v>
      </c>
      <c r="E17" s="114">
        <v>15</v>
      </c>
      <c r="F17" s="114">
        <v>15</v>
      </c>
      <c r="G17" s="114">
        <v>5</v>
      </c>
      <c r="H17" s="114">
        <v>10</v>
      </c>
      <c r="I17" s="114">
        <v>1</v>
      </c>
      <c r="J17" s="114">
        <v>2</v>
      </c>
      <c r="K17" s="21" t="str">
        <f aca="true" t="shared" si="3" ref="K17:K23">"#REF!/25"</f>
        <v>#REF!/25</v>
      </c>
      <c r="L17" s="30">
        <v>0</v>
      </c>
      <c r="M17" s="22">
        <f aca="true" t="shared" si="4" ref="M17:M22">IF(G17&gt;0,1,0)</f>
        <v>1</v>
      </c>
      <c r="N17" s="23" t="str">
        <f>"#REF!/E17"</f>
        <v>#REF!/E17</v>
      </c>
      <c r="O17" s="24">
        <v>4.2</v>
      </c>
      <c r="P17" s="24" t="str">
        <f>"#REF!-P17"</f>
        <v>#REF!-P17</v>
      </c>
      <c r="Q17" s="157" t="s">
        <v>94</v>
      </c>
    </row>
    <row r="18" spans="1:17" s="26" customFormat="1" ht="12" customHeight="1">
      <c r="A18" s="135" t="s">
        <v>33</v>
      </c>
      <c r="B18" s="113">
        <v>3</v>
      </c>
      <c r="C18" s="20" t="s">
        <v>13</v>
      </c>
      <c r="D18" s="114">
        <v>30</v>
      </c>
      <c r="E18" s="114">
        <v>15</v>
      </c>
      <c r="F18" s="114">
        <v>5</v>
      </c>
      <c r="G18" s="114">
        <v>10</v>
      </c>
      <c r="H18" s="114"/>
      <c r="I18" s="114">
        <v>1</v>
      </c>
      <c r="J18" s="114">
        <v>1</v>
      </c>
      <c r="K18" s="21" t="str">
        <f t="shared" si="3"/>
        <v>#REF!/25</v>
      </c>
      <c r="L18" s="30">
        <v>0</v>
      </c>
      <c r="M18" s="22">
        <f t="shared" si="4"/>
        <v>1</v>
      </c>
      <c r="N18" s="23" t="str">
        <f>"#REF!/E18"</f>
        <v>#REF!/E18</v>
      </c>
      <c r="O18" s="24">
        <v>4</v>
      </c>
      <c r="P18" s="24" t="str">
        <f>"#REF!-P18"</f>
        <v>#REF!-P18</v>
      </c>
      <c r="Q18" s="156" t="s">
        <v>91</v>
      </c>
    </row>
    <row r="19" spans="1:17" s="31" customFormat="1" ht="12" customHeight="1">
      <c r="A19" s="135" t="s">
        <v>38</v>
      </c>
      <c r="B19" s="113">
        <v>3</v>
      </c>
      <c r="C19" s="20" t="s">
        <v>13</v>
      </c>
      <c r="D19" s="114">
        <v>30</v>
      </c>
      <c r="E19" s="114">
        <v>15</v>
      </c>
      <c r="F19" s="114">
        <v>5</v>
      </c>
      <c r="G19" s="114">
        <v>10</v>
      </c>
      <c r="H19" s="114"/>
      <c r="I19" s="114">
        <v>1</v>
      </c>
      <c r="J19" s="114">
        <v>1</v>
      </c>
      <c r="K19" s="21" t="str">
        <f t="shared" si="3"/>
        <v>#REF!/25</v>
      </c>
      <c r="L19" s="22">
        <v>0</v>
      </c>
      <c r="M19" s="22">
        <f t="shared" si="4"/>
        <v>1</v>
      </c>
      <c r="N19" s="23" t="str">
        <f>"#REF!/E19"</f>
        <v>#REF!/E19</v>
      </c>
      <c r="O19" s="24">
        <v>4</v>
      </c>
      <c r="P19" s="24" t="str">
        <f>"#REF!-P19"</f>
        <v>#REF!-P19</v>
      </c>
      <c r="Q19" s="156" t="s">
        <v>92</v>
      </c>
    </row>
    <row r="20" spans="1:17" s="28" customFormat="1" ht="12" customHeight="1">
      <c r="A20" s="135" t="s">
        <v>83</v>
      </c>
      <c r="B20" s="113">
        <v>4</v>
      </c>
      <c r="C20" s="19" t="s">
        <v>12</v>
      </c>
      <c r="D20" s="114">
        <v>45</v>
      </c>
      <c r="E20" s="114">
        <v>15</v>
      </c>
      <c r="F20" s="114">
        <v>10</v>
      </c>
      <c r="G20" s="114">
        <v>20</v>
      </c>
      <c r="H20" s="114"/>
      <c r="I20" s="114">
        <v>1</v>
      </c>
      <c r="J20" s="114">
        <v>2</v>
      </c>
      <c r="K20" s="21" t="str">
        <f t="shared" si="3"/>
        <v>#REF!/25</v>
      </c>
      <c r="L20" s="22">
        <v>0</v>
      </c>
      <c r="M20" s="22">
        <f t="shared" si="4"/>
        <v>1</v>
      </c>
      <c r="N20" s="23" t="str">
        <f>"#REF!/E20"</f>
        <v>#REF!/E20</v>
      </c>
      <c r="O20" s="24">
        <f>D20/25</f>
        <v>1.8</v>
      </c>
      <c r="P20" s="24" t="str">
        <f>"#REF!-P20"</f>
        <v>#REF!-P20</v>
      </c>
      <c r="Q20" s="156" t="s">
        <v>91</v>
      </c>
    </row>
    <row r="21" spans="1:17" s="26" customFormat="1" ht="12" customHeight="1">
      <c r="A21" s="135" t="s">
        <v>35</v>
      </c>
      <c r="B21" s="113">
        <v>3</v>
      </c>
      <c r="C21" s="19" t="s">
        <v>13</v>
      </c>
      <c r="D21" s="114">
        <v>30</v>
      </c>
      <c r="E21" s="114"/>
      <c r="F21" s="114"/>
      <c r="G21" s="114">
        <v>30</v>
      </c>
      <c r="H21" s="114"/>
      <c r="I21" s="114"/>
      <c r="J21" s="114">
        <v>2</v>
      </c>
      <c r="K21" s="21" t="str">
        <f t="shared" si="3"/>
        <v>#REF!/25</v>
      </c>
      <c r="L21" s="30">
        <v>0</v>
      </c>
      <c r="M21" s="22">
        <f t="shared" si="4"/>
        <v>1</v>
      </c>
      <c r="N21" s="23" t="str">
        <f>"#REF!/E21"</f>
        <v>#REF!/E21</v>
      </c>
      <c r="O21" s="24">
        <f>D21/25</f>
        <v>1.2</v>
      </c>
      <c r="P21" s="24" t="str">
        <f>"#REF!-P21"</f>
        <v>#REF!-P21</v>
      </c>
      <c r="Q21" s="156" t="s">
        <v>92</v>
      </c>
    </row>
    <row r="22" spans="1:17" s="25" customFormat="1" ht="12" customHeight="1">
      <c r="A22" s="135" t="s">
        <v>40</v>
      </c>
      <c r="B22" s="113">
        <v>3</v>
      </c>
      <c r="C22" s="20" t="s">
        <v>13</v>
      </c>
      <c r="D22" s="114">
        <v>30</v>
      </c>
      <c r="E22" s="114">
        <v>15</v>
      </c>
      <c r="F22" s="114">
        <v>15</v>
      </c>
      <c r="G22" s="114"/>
      <c r="H22" s="114"/>
      <c r="I22" s="114">
        <v>1</v>
      </c>
      <c r="J22" s="114">
        <v>1</v>
      </c>
      <c r="K22" s="21" t="str">
        <f t="shared" si="3"/>
        <v>#REF!/25</v>
      </c>
      <c r="L22" s="27">
        <v>1</v>
      </c>
      <c r="M22" s="22">
        <f t="shared" si="4"/>
        <v>0</v>
      </c>
      <c r="N22" s="23" t="str">
        <f>"#REF!/E22"</f>
        <v>#REF!/E22</v>
      </c>
      <c r="O22" s="24">
        <f>D22/25</f>
        <v>1.2</v>
      </c>
      <c r="P22" s="24" t="str">
        <f>"#REF!-P22"</f>
        <v>#REF!-P22</v>
      </c>
      <c r="Q22" s="156" t="s">
        <v>94</v>
      </c>
    </row>
    <row r="23" spans="1:17" s="28" customFormat="1" ht="12" customHeight="1">
      <c r="A23" s="150" t="s">
        <v>41</v>
      </c>
      <c r="B23" s="113">
        <v>3</v>
      </c>
      <c r="C23" s="20" t="s">
        <v>12</v>
      </c>
      <c r="D23" s="114">
        <v>30</v>
      </c>
      <c r="E23" s="114">
        <v>15</v>
      </c>
      <c r="F23" s="114">
        <v>15</v>
      </c>
      <c r="G23" s="114"/>
      <c r="H23" s="114"/>
      <c r="I23" s="114">
        <v>1</v>
      </c>
      <c r="J23" s="114">
        <v>1</v>
      </c>
      <c r="K23" s="21" t="str">
        <f t="shared" si="3"/>
        <v>#REF!/25</v>
      </c>
      <c r="L23" s="27">
        <v>1</v>
      </c>
      <c r="M23" s="22">
        <f>IF(G23&gt;0,1,0)</f>
        <v>0</v>
      </c>
      <c r="N23" s="32" t="str">
        <f>"#REF!/E23"</f>
        <v>#REF!/E23</v>
      </c>
      <c r="O23" s="24">
        <f>D23/25</f>
        <v>1.2</v>
      </c>
      <c r="P23" s="24" t="str">
        <f>"#REF!-P23"</f>
        <v>#REF!-P23</v>
      </c>
      <c r="Q23" s="156" t="s">
        <v>92</v>
      </c>
    </row>
    <row r="24" spans="1:17" s="28" customFormat="1" ht="12" customHeight="1">
      <c r="A24" s="135" t="s">
        <v>42</v>
      </c>
      <c r="B24" s="113">
        <v>5</v>
      </c>
      <c r="C24" s="20" t="s">
        <v>12</v>
      </c>
      <c r="D24" s="114">
        <v>45</v>
      </c>
      <c r="E24" s="114">
        <v>15</v>
      </c>
      <c r="F24" s="114">
        <v>20</v>
      </c>
      <c r="G24" s="114">
        <v>5</v>
      </c>
      <c r="H24" s="114">
        <v>5</v>
      </c>
      <c r="I24" s="114">
        <v>1</v>
      </c>
      <c r="J24" s="114">
        <v>2</v>
      </c>
      <c r="K24" s="21"/>
      <c r="L24" s="27"/>
      <c r="M24" s="22">
        <f>IF(G24&gt;0,1,0)</f>
        <v>1</v>
      </c>
      <c r="N24" s="32"/>
      <c r="O24" s="24">
        <f>D24/25</f>
        <v>1.8</v>
      </c>
      <c r="P24" s="24"/>
      <c r="Q24" s="156" t="s">
        <v>91</v>
      </c>
    </row>
    <row r="25" spans="1:17" s="28" customFormat="1" ht="12" customHeight="1">
      <c r="A25" s="135" t="s">
        <v>43</v>
      </c>
      <c r="B25" s="113">
        <v>1</v>
      </c>
      <c r="C25" s="20" t="s">
        <v>13</v>
      </c>
      <c r="D25" s="114">
        <v>15</v>
      </c>
      <c r="E25" s="114">
        <v>15</v>
      </c>
      <c r="F25" s="114"/>
      <c r="G25" s="114"/>
      <c r="H25" s="114"/>
      <c r="I25" s="114">
        <v>1</v>
      </c>
      <c r="J25" s="114"/>
      <c r="K25" s="21"/>
      <c r="L25" s="27"/>
      <c r="M25" s="22"/>
      <c r="N25" s="32"/>
      <c r="O25" s="24"/>
      <c r="P25" s="24"/>
      <c r="Q25" s="156" t="s">
        <v>91</v>
      </c>
    </row>
    <row r="26" spans="1:17" s="28" customFormat="1" ht="12" customHeight="1">
      <c r="A26" s="135" t="s">
        <v>44</v>
      </c>
      <c r="B26" s="142">
        <v>1</v>
      </c>
      <c r="C26" s="20" t="s">
        <v>13</v>
      </c>
      <c r="D26" s="143">
        <v>15</v>
      </c>
      <c r="E26" s="143"/>
      <c r="F26" s="143"/>
      <c r="G26" s="143">
        <v>15</v>
      </c>
      <c r="H26" s="143"/>
      <c r="I26" s="143"/>
      <c r="J26" s="143">
        <v>1</v>
      </c>
      <c r="K26" s="21"/>
      <c r="L26" s="27"/>
      <c r="M26" s="22"/>
      <c r="N26" s="32"/>
      <c r="O26" s="24"/>
      <c r="P26" s="24"/>
      <c r="Q26" s="156" t="s">
        <v>91</v>
      </c>
    </row>
    <row r="27" spans="1:17" s="25" customFormat="1" ht="12" customHeight="1">
      <c r="A27" s="144" t="s">
        <v>14</v>
      </c>
      <c r="B27" s="137">
        <f>SUM(B17:B26)</f>
        <v>30</v>
      </c>
      <c r="C27" s="138">
        <f>COUNTIF(C17:C26,"e")</f>
        <v>3</v>
      </c>
      <c r="D27" s="139">
        <f aca="true" t="shared" si="5" ref="D27:K27">SUM(D17:D26)</f>
        <v>315</v>
      </c>
      <c r="E27" s="139">
        <f t="shared" si="5"/>
        <v>120</v>
      </c>
      <c r="F27" s="139">
        <f t="shared" si="5"/>
        <v>85</v>
      </c>
      <c r="G27" s="139">
        <f t="shared" si="5"/>
        <v>95</v>
      </c>
      <c r="H27" s="139">
        <f t="shared" si="5"/>
        <v>15</v>
      </c>
      <c r="I27" s="139">
        <f t="shared" si="5"/>
        <v>8</v>
      </c>
      <c r="J27" s="145">
        <f t="shared" si="5"/>
        <v>13</v>
      </c>
      <c r="K27" s="33">
        <f t="shared" si="5"/>
        <v>0</v>
      </c>
      <c r="L27" s="22"/>
      <c r="M27" s="22"/>
      <c r="N27" s="23"/>
      <c r="O27" s="24"/>
      <c r="P27" s="24"/>
      <c r="Q27" s="156"/>
    </row>
    <row r="28" spans="1:17" s="25" customFormat="1" ht="12" customHeight="1">
      <c r="A28" s="66" t="s">
        <v>64</v>
      </c>
      <c r="B28" s="67"/>
      <c r="C28" s="67"/>
      <c r="D28" s="67"/>
      <c r="E28" s="67"/>
      <c r="F28" s="67"/>
      <c r="G28" s="67"/>
      <c r="H28" s="67"/>
      <c r="I28" s="67"/>
      <c r="J28" s="68"/>
      <c r="K28" s="33"/>
      <c r="L28" s="22"/>
      <c r="M28" s="22"/>
      <c r="N28" s="23"/>
      <c r="O28" s="24"/>
      <c r="P28" s="24"/>
      <c r="Q28" s="156"/>
    </row>
    <row r="29" spans="1:17" s="25" customFormat="1" ht="12" customHeight="1">
      <c r="A29" s="135" t="s">
        <v>45</v>
      </c>
      <c r="B29" s="113">
        <v>4</v>
      </c>
      <c r="C29" s="19" t="s">
        <v>13</v>
      </c>
      <c r="D29" s="114">
        <v>40</v>
      </c>
      <c r="E29" s="114">
        <v>15</v>
      </c>
      <c r="F29" s="114">
        <v>10</v>
      </c>
      <c r="G29" s="114">
        <v>5</v>
      </c>
      <c r="H29" s="114">
        <v>10</v>
      </c>
      <c r="I29" s="114">
        <v>1</v>
      </c>
      <c r="J29" s="114">
        <v>1.9</v>
      </c>
      <c r="K29" s="21" t="str">
        <f aca="true" t="shared" si="6" ref="K29:K36">"#REF!/25"</f>
        <v>#REF!/25</v>
      </c>
      <c r="L29" s="22">
        <v>0</v>
      </c>
      <c r="M29" s="22">
        <f>IF(G29&gt;0,1,0)</f>
        <v>1</v>
      </c>
      <c r="N29" s="23" t="str">
        <f>"#REF!/E27"</f>
        <v>#REF!/E27</v>
      </c>
      <c r="O29" s="24">
        <v>2.6</v>
      </c>
      <c r="P29" s="24" t="str">
        <f>"#REF!-P27"</f>
        <v>#REF!-P27</v>
      </c>
      <c r="Q29" s="156" t="s">
        <v>91</v>
      </c>
    </row>
    <row r="30" spans="1:17" s="25" customFormat="1" ht="12" customHeight="1">
      <c r="A30" s="135" t="s">
        <v>46</v>
      </c>
      <c r="B30" s="113">
        <v>3</v>
      </c>
      <c r="C30" s="19" t="s">
        <v>13</v>
      </c>
      <c r="D30" s="114">
        <v>30</v>
      </c>
      <c r="E30" s="114">
        <v>15</v>
      </c>
      <c r="F30" s="114">
        <v>10</v>
      </c>
      <c r="G30" s="114">
        <v>5</v>
      </c>
      <c r="H30" s="114"/>
      <c r="I30" s="114">
        <v>1</v>
      </c>
      <c r="J30" s="114">
        <v>1</v>
      </c>
      <c r="K30" s="21" t="str">
        <f t="shared" si="6"/>
        <v>#REF!/25</v>
      </c>
      <c r="L30" s="22">
        <v>0</v>
      </c>
      <c r="M30" s="22">
        <f>IF(G30&gt;0,1,0)</f>
        <v>1</v>
      </c>
      <c r="N30" s="23" t="str">
        <f>"#REF!/E28"</f>
        <v>#REF!/E28</v>
      </c>
      <c r="O30" s="24">
        <v>2.5</v>
      </c>
      <c r="P30" s="24" t="str">
        <f>"#REF!-P28"</f>
        <v>#REF!-P28</v>
      </c>
      <c r="Q30" s="156" t="s">
        <v>92</v>
      </c>
    </row>
    <row r="31" spans="1:17" s="25" customFormat="1" ht="12" customHeight="1">
      <c r="A31" s="135" t="s">
        <v>47</v>
      </c>
      <c r="B31" s="113">
        <v>2</v>
      </c>
      <c r="C31" s="20" t="s">
        <v>13</v>
      </c>
      <c r="D31" s="114">
        <v>30</v>
      </c>
      <c r="E31" s="114">
        <v>30</v>
      </c>
      <c r="F31" s="114"/>
      <c r="G31" s="114"/>
      <c r="H31" s="114"/>
      <c r="I31" s="114">
        <v>2</v>
      </c>
      <c r="J31" s="114"/>
      <c r="K31" s="21" t="str">
        <f t="shared" si="6"/>
        <v>#REF!/25</v>
      </c>
      <c r="L31" s="22">
        <v>0</v>
      </c>
      <c r="M31" s="22">
        <f>IF(G31&gt;0,1,0)</f>
        <v>0</v>
      </c>
      <c r="N31" s="23" t="str">
        <f>"#REF!/E29"</f>
        <v>#REF!/E29</v>
      </c>
      <c r="O31" s="24">
        <v>2.6</v>
      </c>
      <c r="P31" s="24" t="str">
        <f>"#REF!-P29"</f>
        <v>#REF!-P29</v>
      </c>
      <c r="Q31" s="156" t="s">
        <v>89</v>
      </c>
    </row>
    <row r="32" spans="1:17" s="25" customFormat="1" ht="12" customHeight="1">
      <c r="A32" s="135" t="s">
        <v>48</v>
      </c>
      <c r="B32" s="113">
        <v>2</v>
      </c>
      <c r="C32" s="20" t="s">
        <v>13</v>
      </c>
      <c r="D32" s="114">
        <v>15</v>
      </c>
      <c r="E32" s="114">
        <v>5</v>
      </c>
      <c r="F32" s="114">
        <v>10</v>
      </c>
      <c r="G32" s="114"/>
      <c r="H32" s="114"/>
      <c r="I32" s="114"/>
      <c r="J32" s="114">
        <v>1</v>
      </c>
      <c r="K32" s="21" t="str">
        <f t="shared" si="6"/>
        <v>#REF!/25</v>
      </c>
      <c r="L32" s="22">
        <v>0</v>
      </c>
      <c r="M32" s="22" t="e">
        <f>IF(#REF!&gt;0,1,0)</f>
        <v>#REF!</v>
      </c>
      <c r="N32" s="23" t="str">
        <f>"#REF!/E30"</f>
        <v>#REF!/E30</v>
      </c>
      <c r="O32" s="24">
        <v>2.5</v>
      </c>
      <c r="P32" s="24" t="str">
        <f>"#REF!-P30"</f>
        <v>#REF!-P30</v>
      </c>
      <c r="Q32" s="156" t="s">
        <v>91</v>
      </c>
    </row>
    <row r="33" spans="1:17" s="25" customFormat="1" ht="12.75" customHeight="1">
      <c r="A33" s="135" t="s">
        <v>49</v>
      </c>
      <c r="B33" s="113">
        <v>0</v>
      </c>
      <c r="C33" s="20" t="s">
        <v>13</v>
      </c>
      <c r="D33" s="114">
        <v>30</v>
      </c>
      <c r="F33" s="114">
        <v>30</v>
      </c>
      <c r="G33" s="114"/>
      <c r="H33" s="114"/>
      <c r="J33" s="114">
        <v>1</v>
      </c>
      <c r="K33" s="21" t="str">
        <f t="shared" si="6"/>
        <v>#REF!/25</v>
      </c>
      <c r="L33" s="22">
        <v>0</v>
      </c>
      <c r="M33" s="22">
        <f>IF(G32&gt;0,1,0)</f>
        <v>0</v>
      </c>
      <c r="N33" s="23" t="str">
        <f>"#REF!/E31"</f>
        <v>#REF!/E31</v>
      </c>
      <c r="O33" s="24">
        <v>2.2</v>
      </c>
      <c r="P33" s="24" t="str">
        <f>"#REF!-P31"</f>
        <v>#REF!-P31</v>
      </c>
      <c r="Q33" s="156" t="s">
        <v>92</v>
      </c>
    </row>
    <row r="34" spans="1:17" s="25" customFormat="1" ht="12.75" customHeight="1">
      <c r="A34" s="135" t="s">
        <v>50</v>
      </c>
      <c r="B34" s="113">
        <v>3</v>
      </c>
      <c r="C34" s="19" t="s">
        <v>12</v>
      </c>
      <c r="D34" s="114">
        <v>30</v>
      </c>
      <c r="E34" s="114">
        <v>15</v>
      </c>
      <c r="F34" s="114">
        <v>5</v>
      </c>
      <c r="G34" s="114">
        <v>5</v>
      </c>
      <c r="H34" s="114">
        <v>5</v>
      </c>
      <c r="I34" s="114">
        <v>1</v>
      </c>
      <c r="J34" s="114">
        <v>1</v>
      </c>
      <c r="K34" s="21"/>
      <c r="L34" s="22"/>
      <c r="M34" s="22"/>
      <c r="N34" s="23"/>
      <c r="O34" s="24"/>
      <c r="P34" s="24"/>
      <c r="Q34" s="156" t="s">
        <v>91</v>
      </c>
    </row>
    <row r="35" spans="1:17" s="25" customFormat="1" ht="12" customHeight="1">
      <c r="A35" s="146" t="s">
        <v>51</v>
      </c>
      <c r="B35" s="159">
        <v>3</v>
      </c>
      <c r="C35" s="19" t="s">
        <v>13</v>
      </c>
      <c r="D35" s="114">
        <v>30</v>
      </c>
      <c r="E35" s="114">
        <v>0</v>
      </c>
      <c r="F35" s="114"/>
      <c r="G35" s="114">
        <v>30</v>
      </c>
      <c r="H35" s="114"/>
      <c r="I35" s="114"/>
      <c r="J35" s="114">
        <v>2</v>
      </c>
      <c r="K35" s="21" t="str">
        <f t="shared" si="6"/>
        <v>#REF!/25</v>
      </c>
      <c r="L35" s="22">
        <v>0</v>
      </c>
      <c r="M35" s="22">
        <f>IF(G34&gt;0,1,0)</f>
        <v>1</v>
      </c>
      <c r="N35" s="23" t="str">
        <f>"#REF!/E32"</f>
        <v>#REF!/E32</v>
      </c>
      <c r="O35" s="24">
        <f>D34/25</f>
        <v>1.2</v>
      </c>
      <c r="P35" s="24" t="str">
        <f>"#REF!-P32"</f>
        <v>#REF!-P32</v>
      </c>
      <c r="Q35" s="156" t="s">
        <v>91</v>
      </c>
    </row>
    <row r="36" spans="1:17" s="25" customFormat="1" ht="12" customHeight="1">
      <c r="A36" s="116" t="s">
        <v>52</v>
      </c>
      <c r="B36" s="114">
        <v>15</v>
      </c>
      <c r="C36" s="19" t="s">
        <v>12</v>
      </c>
      <c r="D36" s="117"/>
      <c r="E36" s="117"/>
      <c r="F36" s="117"/>
      <c r="G36" s="117"/>
      <c r="H36" s="117"/>
      <c r="I36" s="117"/>
      <c r="J36" s="117"/>
      <c r="K36" s="21" t="str">
        <f t="shared" si="6"/>
        <v>#REF!/25</v>
      </c>
      <c r="L36" s="27">
        <v>1</v>
      </c>
      <c r="M36" s="22">
        <f>IF(G35&gt;0,1,0)</f>
        <v>1</v>
      </c>
      <c r="N36" s="32" t="str">
        <f>"#REF!/E33"</f>
        <v>#REF!/E33</v>
      </c>
      <c r="O36" s="24">
        <f>D35/25</f>
        <v>1.2</v>
      </c>
      <c r="P36" s="24" t="str">
        <f>"#REF!-P33"</f>
        <v>#REF!-P33</v>
      </c>
      <c r="Q36" s="156" t="s">
        <v>91</v>
      </c>
    </row>
    <row r="37" spans="1:17" s="25" customFormat="1" ht="12" customHeight="1">
      <c r="A37" s="136" t="s">
        <v>14</v>
      </c>
      <c r="B37" s="137">
        <f>SUM(B29:B36)</f>
        <v>32</v>
      </c>
      <c r="C37" s="138">
        <f>COUNTIF(C29:C36,"e")</f>
        <v>2</v>
      </c>
      <c r="D37" s="139">
        <f aca="true" t="shared" si="7" ref="D37:J37">SUM(D29:D36)</f>
        <v>205</v>
      </c>
      <c r="E37" s="139">
        <f t="shared" si="7"/>
        <v>80</v>
      </c>
      <c r="F37" s="139">
        <f t="shared" si="7"/>
        <v>65</v>
      </c>
      <c r="G37" s="139">
        <f t="shared" si="7"/>
        <v>45</v>
      </c>
      <c r="H37" s="139">
        <f t="shared" si="7"/>
        <v>15</v>
      </c>
      <c r="I37" s="139">
        <f t="shared" si="7"/>
        <v>5</v>
      </c>
      <c r="J37" s="139">
        <f t="shared" si="7"/>
        <v>7.9</v>
      </c>
      <c r="K37" s="21"/>
      <c r="L37" s="27"/>
      <c r="M37" s="22"/>
      <c r="N37" s="32"/>
      <c r="O37" s="24"/>
      <c r="P37" s="24"/>
      <c r="Q37" s="155"/>
    </row>
    <row r="38" spans="1:16" s="25" customFormat="1" ht="12" customHeight="1">
      <c r="A38" s="147" t="s">
        <v>65</v>
      </c>
      <c r="B38" s="59">
        <f>B15+B27+B37</f>
        <v>92</v>
      </c>
      <c r="C38" s="148"/>
      <c r="D38" s="137">
        <f>D15+D27+D37</f>
        <v>860</v>
      </c>
      <c r="E38" s="137">
        <f>E15+E27+E37</f>
        <v>350</v>
      </c>
      <c r="F38" s="137">
        <f>F15+F27+F37</f>
        <v>205</v>
      </c>
      <c r="G38" s="137">
        <f>G15+G27+G37</f>
        <v>275</v>
      </c>
      <c r="H38" s="137">
        <f>H37+H27+H15</f>
        <v>30</v>
      </c>
      <c r="I38" s="118"/>
      <c r="J38" s="119"/>
      <c r="K38" s="33">
        <f>SUM(K29:K37)</f>
        <v>0</v>
      </c>
      <c r="L38" s="22"/>
      <c r="M38" s="22"/>
      <c r="N38" s="23"/>
      <c r="O38" s="24"/>
      <c r="P38" s="24"/>
    </row>
    <row r="39" spans="1:16" s="25" customFormat="1" ht="12" customHeight="1">
      <c r="A39" s="120" t="s">
        <v>84</v>
      </c>
      <c r="B39" s="60"/>
      <c r="C39" s="121"/>
      <c r="D39" s="149"/>
      <c r="E39" s="57">
        <f>(E38/D38)*100</f>
        <v>40.69767441860465</v>
      </c>
      <c r="F39" s="57">
        <f>(F38/D38)*100</f>
        <v>23.837209302325583</v>
      </c>
      <c r="G39" s="57">
        <f>(G38/D38)*100</f>
        <v>31.976744186046513</v>
      </c>
      <c r="H39" s="57">
        <f>(H38/D38)*100</f>
        <v>3.488372093023256</v>
      </c>
      <c r="I39" s="122"/>
      <c r="J39" s="76"/>
      <c r="K39" s="34" t="str">
        <f>"#REF!/25"</f>
        <v>#REF!/25</v>
      </c>
      <c r="L39" s="22"/>
      <c r="M39" s="22"/>
      <c r="O39" s="24"/>
      <c r="P39" s="24"/>
    </row>
    <row r="40" spans="1:16" s="38" customFormat="1" ht="13.5">
      <c r="A40" s="39"/>
      <c r="B40" s="61"/>
      <c r="C40" s="40"/>
      <c r="D40" s="41"/>
      <c r="E40" s="42"/>
      <c r="F40" s="43"/>
      <c r="G40" s="44"/>
      <c r="H40" s="45"/>
      <c r="I40" s="168"/>
      <c r="J40" s="168"/>
      <c r="K40" s="36"/>
      <c r="L40" s="37"/>
      <c r="M40" s="37"/>
      <c r="O40" s="37"/>
      <c r="P40" s="37"/>
    </row>
    <row r="41" spans="1:16" s="49" customFormat="1" ht="13.5">
      <c r="A41" s="1" t="s">
        <v>90</v>
      </c>
      <c r="B41" s="61"/>
      <c r="C41" s="40"/>
      <c r="D41" s="41"/>
      <c r="E41" s="42"/>
      <c r="F41" s="43"/>
      <c r="G41" s="44"/>
      <c r="H41" s="45"/>
      <c r="I41" s="46"/>
      <c r="J41" s="46"/>
      <c r="K41" s="47"/>
      <c r="L41" s="48"/>
      <c r="M41" s="48"/>
      <c r="O41" s="48"/>
      <c r="P41" s="48"/>
    </row>
    <row r="42" spans="1:16" s="49" customFormat="1" ht="13.5">
      <c r="A42" s="1" t="s">
        <v>95</v>
      </c>
      <c r="B42" s="61"/>
      <c r="C42" s="40"/>
      <c r="D42" s="41"/>
      <c r="E42" s="42"/>
      <c r="F42" s="43"/>
      <c r="G42" s="44"/>
      <c r="H42" s="45"/>
      <c r="I42" s="46"/>
      <c r="J42" s="46"/>
      <c r="K42" s="47"/>
      <c r="L42" s="48"/>
      <c r="M42" s="48"/>
      <c r="O42" s="48"/>
      <c r="P42" s="48"/>
    </row>
    <row r="43" spans="1:16" s="49" customFormat="1" ht="13.5">
      <c r="A43" s="49" t="s">
        <v>93</v>
      </c>
      <c r="B43" s="61"/>
      <c r="C43" s="40"/>
      <c r="D43" s="41"/>
      <c r="E43" s="42"/>
      <c r="F43" s="43"/>
      <c r="G43" s="44"/>
      <c r="H43" s="45"/>
      <c r="I43" s="46"/>
      <c r="J43" s="46"/>
      <c r="K43" s="47"/>
      <c r="L43" s="48"/>
      <c r="M43" s="48"/>
      <c r="O43" s="48"/>
      <c r="P43" s="48"/>
    </row>
    <row r="44" spans="1:16" s="49" customFormat="1" ht="13.5">
      <c r="A44" s="153" t="s">
        <v>96</v>
      </c>
      <c r="B44" s="61"/>
      <c r="C44" s="40"/>
      <c r="D44" s="41"/>
      <c r="E44" s="42"/>
      <c r="F44" s="43"/>
      <c r="G44" s="44"/>
      <c r="H44" s="45"/>
      <c r="I44" s="46"/>
      <c r="J44" s="46"/>
      <c r="K44" s="47"/>
      <c r="L44" s="48"/>
      <c r="M44" s="48"/>
      <c r="O44" s="48"/>
      <c r="P44" s="48"/>
    </row>
    <row r="45" spans="1:16" s="49" customFormat="1" ht="12" customHeight="1">
      <c r="A45" s="1" t="s">
        <v>97</v>
      </c>
      <c r="B45" s="87"/>
      <c r="C45" s="88"/>
      <c r="D45" s="88"/>
      <c r="E45" s="89"/>
      <c r="F45" s="90"/>
      <c r="G45" s="90"/>
      <c r="H45" s="88"/>
      <c r="I45" s="89"/>
      <c r="J45" s="89"/>
      <c r="K45" s="47"/>
      <c r="L45" s="48"/>
      <c r="M45" s="48"/>
      <c r="O45" s="48"/>
      <c r="P45" s="48"/>
    </row>
    <row r="46" spans="1:16" s="49" customFormat="1" ht="13.5">
      <c r="A46" s="1"/>
      <c r="B46" s="151"/>
      <c r="C46" s="151"/>
      <c r="D46" s="151"/>
      <c r="E46" s="151"/>
      <c r="F46" s="151"/>
      <c r="G46" s="151"/>
      <c r="H46" s="151"/>
      <c r="I46" s="151"/>
      <c r="J46" s="151"/>
      <c r="K46" s="47"/>
      <c r="L46" s="48"/>
      <c r="M46" s="48"/>
      <c r="O46" s="48"/>
      <c r="P46" s="48"/>
    </row>
    <row r="47" spans="1:16" s="49" customFormat="1" ht="14.25" customHeight="1">
      <c r="A47" s="74"/>
      <c r="B47" s="75"/>
      <c r="C47" s="76"/>
      <c r="D47" s="75"/>
      <c r="E47" s="77"/>
      <c r="F47" s="77"/>
      <c r="G47" s="77"/>
      <c r="H47" s="77"/>
      <c r="I47" s="77"/>
      <c r="J47" s="77"/>
      <c r="K47" s="47"/>
      <c r="L47" s="48"/>
      <c r="M47" s="48"/>
      <c r="O47" s="48"/>
      <c r="P47" s="48"/>
    </row>
    <row r="48" spans="1:16" s="49" customFormat="1" ht="12" customHeight="1">
      <c r="A48" s="74"/>
      <c r="B48" s="75"/>
      <c r="C48" s="76"/>
      <c r="D48" s="75"/>
      <c r="E48" s="75"/>
      <c r="F48" s="75"/>
      <c r="G48" s="75"/>
      <c r="H48" s="75"/>
      <c r="I48" s="75"/>
      <c r="J48" s="75"/>
      <c r="K48" s="47"/>
      <c r="L48" s="48"/>
      <c r="M48" s="48"/>
      <c r="O48" s="48"/>
      <c r="P48" s="48"/>
    </row>
    <row r="49" spans="1:16" s="49" customFormat="1" ht="12" customHeight="1">
      <c r="A49" s="74"/>
      <c r="B49" s="75"/>
      <c r="C49" s="76"/>
      <c r="D49" s="75"/>
      <c r="E49" s="75"/>
      <c r="F49" s="75"/>
      <c r="G49" s="75"/>
      <c r="H49" s="75"/>
      <c r="I49" s="75"/>
      <c r="J49" s="75"/>
      <c r="K49" s="47"/>
      <c r="L49" s="48"/>
      <c r="M49" s="48"/>
      <c r="O49" s="48"/>
      <c r="P49" s="48"/>
    </row>
    <row r="50" spans="1:16" s="49" customFormat="1" ht="12" customHeight="1">
      <c r="A50" s="74"/>
      <c r="B50" s="77"/>
      <c r="C50" s="76"/>
      <c r="D50" s="75"/>
      <c r="E50" s="77"/>
      <c r="F50" s="77"/>
      <c r="G50" s="77"/>
      <c r="H50" s="77"/>
      <c r="I50" s="77"/>
      <c r="J50" s="77"/>
      <c r="K50" s="47"/>
      <c r="L50" s="48"/>
      <c r="M50" s="48"/>
      <c r="O50" s="48"/>
      <c r="P50" s="48"/>
    </row>
    <row r="51" spans="1:16" s="49" customFormat="1" ht="12" customHeight="1">
      <c r="A51" s="74"/>
      <c r="B51" s="75"/>
      <c r="C51" s="76"/>
      <c r="D51" s="75"/>
      <c r="E51" s="75"/>
      <c r="F51" s="75"/>
      <c r="G51" s="75"/>
      <c r="H51" s="75"/>
      <c r="I51" s="75"/>
      <c r="J51" s="75"/>
      <c r="K51" s="47"/>
      <c r="L51" s="48"/>
      <c r="M51" s="48"/>
      <c r="O51" s="48"/>
      <c r="P51" s="48"/>
    </row>
    <row r="52" spans="1:16" s="52" customFormat="1" ht="12" customHeight="1">
      <c r="A52" s="74"/>
      <c r="B52" s="77"/>
      <c r="C52" s="76"/>
      <c r="D52" s="75"/>
      <c r="E52" s="77"/>
      <c r="F52" s="77"/>
      <c r="G52" s="77"/>
      <c r="H52" s="77"/>
      <c r="I52" s="77"/>
      <c r="J52" s="77"/>
      <c r="K52" s="50"/>
      <c r="L52" s="51"/>
      <c r="M52" s="51"/>
      <c r="O52" s="51"/>
      <c r="P52" s="51"/>
    </row>
    <row r="53" spans="1:16" s="49" customFormat="1" ht="12" customHeight="1">
      <c r="A53" s="74"/>
      <c r="B53" s="75"/>
      <c r="C53" s="76"/>
      <c r="D53" s="75"/>
      <c r="E53" s="75"/>
      <c r="F53" s="75"/>
      <c r="G53" s="75"/>
      <c r="H53" s="75"/>
      <c r="I53" s="75"/>
      <c r="J53" s="75"/>
      <c r="K53" s="47"/>
      <c r="L53" s="48"/>
      <c r="M53" s="48"/>
      <c r="O53" s="48"/>
      <c r="P53" s="48"/>
    </row>
    <row r="54" spans="1:16" s="49" customFormat="1" ht="12" customHeight="1">
      <c r="A54" s="74"/>
      <c r="B54" s="77"/>
      <c r="C54" s="76"/>
      <c r="D54" s="75"/>
      <c r="E54" s="77"/>
      <c r="F54" s="77"/>
      <c r="G54" s="77"/>
      <c r="H54" s="77"/>
      <c r="I54" s="77"/>
      <c r="J54" s="77"/>
      <c r="K54" s="47"/>
      <c r="L54" s="48"/>
      <c r="M54" s="48"/>
      <c r="O54" s="48"/>
      <c r="P54" s="48"/>
    </row>
    <row r="55" spans="1:10" ht="12.75">
      <c r="A55" s="74"/>
      <c r="B55" s="75"/>
      <c r="C55" s="76"/>
      <c r="D55" s="75"/>
      <c r="E55" s="75"/>
      <c r="F55" s="75"/>
      <c r="G55" s="75"/>
      <c r="H55" s="75"/>
      <c r="I55" s="75"/>
      <c r="J55" s="75"/>
    </row>
    <row r="56" spans="1:16" s="49" customFormat="1" ht="12" customHeight="1">
      <c r="A56" s="91"/>
      <c r="B56" s="69"/>
      <c r="C56" s="79"/>
      <c r="D56" s="71"/>
      <c r="E56" s="71"/>
      <c r="F56" s="71"/>
      <c r="G56" s="71"/>
      <c r="H56" s="71"/>
      <c r="I56" s="71"/>
      <c r="J56" s="71"/>
      <c r="K56" s="47"/>
      <c r="L56" s="48"/>
      <c r="M56" s="48"/>
      <c r="O56" s="48"/>
      <c r="P56" s="48"/>
    </row>
    <row r="57" spans="1:16" s="49" customFormat="1" ht="12" customHeight="1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47"/>
      <c r="L57" s="48"/>
      <c r="M57" s="48"/>
      <c r="O57" s="48"/>
      <c r="P57" s="48"/>
    </row>
    <row r="58" spans="1:16" s="49" customFormat="1" ht="12" customHeight="1">
      <c r="A58" s="80"/>
      <c r="B58" s="75"/>
      <c r="C58" s="79"/>
      <c r="D58" s="75"/>
      <c r="E58" s="75"/>
      <c r="F58" s="75"/>
      <c r="G58" s="75"/>
      <c r="H58" s="75"/>
      <c r="I58" s="75"/>
      <c r="J58" s="75"/>
      <c r="K58" s="47"/>
      <c r="L58" s="48"/>
      <c r="M58" s="48"/>
      <c r="O58" s="48"/>
      <c r="P58" s="48"/>
    </row>
    <row r="59" spans="1:16" s="52" customFormat="1" ht="12" customHeight="1">
      <c r="A59" s="80"/>
      <c r="B59" s="77"/>
      <c r="C59" s="76"/>
      <c r="D59" s="75"/>
      <c r="E59" s="77"/>
      <c r="F59" s="77"/>
      <c r="G59" s="77"/>
      <c r="H59" s="77"/>
      <c r="I59" s="77"/>
      <c r="J59" s="77"/>
      <c r="K59" s="50"/>
      <c r="L59" s="51"/>
      <c r="M59" s="51"/>
      <c r="O59" s="51"/>
      <c r="P59" s="51"/>
    </row>
    <row r="60" spans="1:16" s="49" customFormat="1" ht="12" customHeight="1">
      <c r="A60" s="80"/>
      <c r="B60" s="77"/>
      <c r="C60" s="79"/>
      <c r="D60" s="75"/>
      <c r="E60" s="77"/>
      <c r="F60" s="77"/>
      <c r="G60" s="77"/>
      <c r="H60" s="77"/>
      <c r="I60" s="77"/>
      <c r="J60" s="77"/>
      <c r="K60" s="47"/>
      <c r="L60" s="48"/>
      <c r="M60" s="48"/>
      <c r="O60" s="48"/>
      <c r="P60" s="48"/>
    </row>
    <row r="61" spans="1:16" s="52" customFormat="1" ht="12" customHeight="1">
      <c r="A61" s="80"/>
      <c r="B61" s="75"/>
      <c r="C61" s="79"/>
      <c r="D61" s="75"/>
      <c r="E61" s="75"/>
      <c r="F61" s="75"/>
      <c r="G61" s="75"/>
      <c r="H61" s="75"/>
      <c r="I61" s="75"/>
      <c r="J61" s="75"/>
      <c r="K61" s="50"/>
      <c r="L61" s="51"/>
      <c r="M61" s="51"/>
      <c r="O61" s="51"/>
      <c r="P61" s="51"/>
    </row>
    <row r="62" spans="1:16" s="55" customFormat="1" ht="13.5">
      <c r="A62" s="80"/>
      <c r="B62" s="75"/>
      <c r="C62" s="79"/>
      <c r="D62" s="75"/>
      <c r="E62" s="75"/>
      <c r="F62" s="75"/>
      <c r="G62" s="75"/>
      <c r="H62" s="75"/>
      <c r="I62" s="75"/>
      <c r="J62" s="75"/>
      <c r="K62" s="53"/>
      <c r="L62" s="54"/>
      <c r="M62" s="54"/>
      <c r="O62" s="54"/>
      <c r="P62" s="54"/>
    </row>
    <row r="63" spans="1:16" s="55" customFormat="1" ht="13.5">
      <c r="A63" s="80"/>
      <c r="B63" s="75"/>
      <c r="C63" s="79"/>
      <c r="D63" s="75"/>
      <c r="E63" s="75"/>
      <c r="F63" s="75"/>
      <c r="G63" s="75"/>
      <c r="H63" s="75"/>
      <c r="I63" s="75"/>
      <c r="J63" s="75"/>
      <c r="K63" s="53"/>
      <c r="L63" s="54"/>
      <c r="M63" s="54"/>
      <c r="O63" s="54"/>
      <c r="P63" s="54"/>
    </row>
    <row r="64" spans="1:16" s="55" customFormat="1" ht="13.5">
      <c r="A64" s="80"/>
      <c r="B64" s="75"/>
      <c r="C64" s="79"/>
      <c r="D64" s="75"/>
      <c r="E64" s="75"/>
      <c r="F64" s="75"/>
      <c r="G64" s="75"/>
      <c r="H64" s="75"/>
      <c r="I64" s="92"/>
      <c r="J64" s="92"/>
      <c r="K64" s="53"/>
      <c r="L64" s="54"/>
      <c r="M64" s="54"/>
      <c r="O64" s="54"/>
      <c r="P64" s="54"/>
    </row>
    <row r="65" spans="1:16" s="55" customFormat="1" ht="13.5">
      <c r="A65" s="93"/>
      <c r="B65" s="92"/>
      <c r="C65" s="79"/>
      <c r="D65" s="71"/>
      <c r="E65" s="71"/>
      <c r="F65" s="71"/>
      <c r="G65" s="81"/>
      <c r="H65" s="71"/>
      <c r="I65" s="71"/>
      <c r="J65" s="69"/>
      <c r="K65" s="53"/>
      <c r="L65" s="54"/>
      <c r="M65" s="54"/>
      <c r="O65" s="54"/>
      <c r="P65" s="54"/>
    </row>
    <row r="66" spans="1:16" s="55" customFormat="1" ht="12.75">
      <c r="A66" s="94"/>
      <c r="B66" s="95"/>
      <c r="C66" s="79"/>
      <c r="D66" s="69"/>
      <c r="E66" s="69"/>
      <c r="F66" s="71"/>
      <c r="G66" s="81"/>
      <c r="H66" s="71"/>
      <c r="I66" s="71"/>
      <c r="J66" s="69"/>
      <c r="K66" s="53"/>
      <c r="L66" s="54"/>
      <c r="M66" s="54"/>
      <c r="O66" s="54"/>
      <c r="P66" s="54"/>
    </row>
    <row r="67" spans="1:16" s="55" customFormat="1" ht="13.5">
      <c r="A67" s="91"/>
      <c r="B67" s="69"/>
      <c r="C67" s="79"/>
      <c r="D67" s="71"/>
      <c r="E67" s="71"/>
      <c r="F67" s="71"/>
      <c r="G67" s="71"/>
      <c r="H67" s="71"/>
      <c r="I67" s="71"/>
      <c r="J67" s="69"/>
      <c r="K67" s="53"/>
      <c r="L67" s="54"/>
      <c r="M67" s="54"/>
      <c r="O67" s="54"/>
      <c r="P67" s="54"/>
    </row>
    <row r="68" spans="1:16" s="55" customFormat="1" ht="13.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53"/>
      <c r="L68" s="54"/>
      <c r="M68" s="54"/>
      <c r="O68" s="54"/>
      <c r="P68" s="54"/>
    </row>
    <row r="69" spans="1:16" s="55" customFormat="1" ht="12.75">
      <c r="A69" s="74"/>
      <c r="B69" s="75"/>
      <c r="C69" s="79"/>
      <c r="D69" s="75"/>
      <c r="E69" s="75"/>
      <c r="F69" s="75"/>
      <c r="G69" s="75"/>
      <c r="H69" s="75"/>
      <c r="I69" s="75"/>
      <c r="J69" s="75"/>
      <c r="K69" s="53"/>
      <c r="L69" s="54"/>
      <c r="M69" s="54"/>
      <c r="O69" s="54"/>
      <c r="P69" s="54"/>
    </row>
    <row r="70" spans="1:16" s="55" customFormat="1" ht="12.75">
      <c r="A70" s="74"/>
      <c r="B70" s="75"/>
      <c r="C70" s="79"/>
      <c r="D70" s="75"/>
      <c r="E70" s="75"/>
      <c r="F70" s="75"/>
      <c r="G70" s="75"/>
      <c r="H70" s="75"/>
      <c r="I70" s="75"/>
      <c r="J70" s="75"/>
      <c r="K70" s="53"/>
      <c r="L70" s="54"/>
      <c r="M70" s="54"/>
      <c r="O70" s="54"/>
      <c r="P70" s="54"/>
    </row>
    <row r="71" spans="1:16" s="55" customFormat="1" ht="12.75">
      <c r="A71" s="74"/>
      <c r="B71" s="75"/>
      <c r="C71" s="79"/>
      <c r="D71" s="75"/>
      <c r="E71" s="75"/>
      <c r="F71" s="75"/>
      <c r="G71" s="75"/>
      <c r="H71" s="75"/>
      <c r="I71" s="75"/>
      <c r="J71" s="75"/>
      <c r="K71" s="53"/>
      <c r="L71" s="54"/>
      <c r="M71" s="54"/>
      <c r="O71" s="54"/>
      <c r="P71" s="54"/>
    </row>
    <row r="72" spans="1:16" s="55" customFormat="1" ht="12.75">
      <c r="A72" s="74"/>
      <c r="B72" s="75"/>
      <c r="C72" s="79"/>
      <c r="D72" s="75"/>
      <c r="E72" s="75"/>
      <c r="F72" s="75"/>
      <c r="G72" s="75"/>
      <c r="H72" s="75"/>
      <c r="I72" s="75"/>
      <c r="J72" s="75"/>
      <c r="K72" s="53"/>
      <c r="L72" s="54"/>
      <c r="M72" s="54"/>
      <c r="O72" s="54"/>
      <c r="P72" s="54"/>
    </row>
    <row r="73" spans="1:16" s="55" customFormat="1" ht="12.75">
      <c r="A73" s="94"/>
      <c r="B73" s="95"/>
      <c r="C73" s="79"/>
      <c r="D73" s="71"/>
      <c r="E73" s="71"/>
      <c r="F73" s="71"/>
      <c r="G73" s="71"/>
      <c r="H73" s="71"/>
      <c r="I73" s="71"/>
      <c r="J73" s="69"/>
      <c r="K73" s="53"/>
      <c r="L73" s="54"/>
      <c r="M73" s="54"/>
      <c r="O73" s="54"/>
      <c r="P73" s="54"/>
    </row>
    <row r="74" spans="1:16" s="55" customFormat="1" ht="12.75">
      <c r="A74" s="94"/>
      <c r="B74" s="95"/>
      <c r="C74" s="79"/>
      <c r="D74" s="71"/>
      <c r="E74" s="71"/>
      <c r="F74" s="71"/>
      <c r="G74" s="71"/>
      <c r="H74" s="71"/>
      <c r="I74" s="71"/>
      <c r="J74" s="69"/>
      <c r="K74" s="53"/>
      <c r="L74" s="54"/>
      <c r="M74" s="54"/>
      <c r="O74" s="54"/>
      <c r="P74" s="54"/>
    </row>
    <row r="75" spans="1:16" s="55" customFormat="1" ht="13.5">
      <c r="A75" s="91"/>
      <c r="B75" s="69"/>
      <c r="C75" s="79"/>
      <c r="D75" s="71"/>
      <c r="E75" s="71"/>
      <c r="F75" s="71"/>
      <c r="G75" s="71"/>
      <c r="H75" s="71"/>
      <c r="I75" s="71"/>
      <c r="J75" s="69"/>
      <c r="K75" s="53"/>
      <c r="L75" s="54"/>
      <c r="M75" s="54"/>
      <c r="O75" s="54"/>
      <c r="P75" s="54"/>
    </row>
    <row r="76" spans="1:10" ht="13.5">
      <c r="A76" s="78"/>
      <c r="B76" s="69"/>
      <c r="C76" s="69"/>
      <c r="D76" s="69"/>
      <c r="E76" s="69"/>
      <c r="F76" s="69"/>
      <c r="G76" s="69"/>
      <c r="H76" s="71"/>
      <c r="I76" s="71"/>
      <c r="J76" s="69"/>
    </row>
    <row r="77" spans="1:10" ht="13.5">
      <c r="A77" s="96"/>
      <c r="B77" s="82"/>
      <c r="C77" s="97"/>
      <c r="D77" s="69"/>
      <c r="E77" s="69"/>
      <c r="F77" s="69"/>
      <c r="G77" s="69"/>
      <c r="H77" s="69"/>
      <c r="I77" s="72"/>
      <c r="J77" s="72"/>
    </row>
    <row r="78" spans="1:10" ht="13.5">
      <c r="A78" s="83"/>
      <c r="B78" s="84"/>
      <c r="C78" s="85"/>
      <c r="D78" s="98"/>
      <c r="E78" s="86"/>
      <c r="F78" s="86"/>
      <c r="G78" s="86"/>
      <c r="H78" s="86"/>
      <c r="I78" s="35"/>
      <c r="J78" s="73"/>
    </row>
    <row r="79" spans="1:10" ht="12.75">
      <c r="A79" s="99"/>
      <c r="B79" s="100"/>
      <c r="C79" s="101"/>
      <c r="D79" s="101"/>
      <c r="E79" s="101"/>
      <c r="F79" s="101"/>
      <c r="G79" s="101"/>
      <c r="H79" s="101"/>
      <c r="I79" s="101"/>
      <c r="J79" s="101"/>
    </row>
    <row r="80" spans="1:10" ht="12.75">
      <c r="A80" s="99"/>
      <c r="B80" s="100"/>
      <c r="C80" s="101"/>
      <c r="D80" s="101"/>
      <c r="E80" s="101"/>
      <c r="F80" s="101"/>
      <c r="G80" s="101"/>
      <c r="H80" s="101"/>
      <c r="I80" s="101"/>
      <c r="J80" s="101"/>
    </row>
    <row r="81" ht="12.75">
      <c r="J81" s="9"/>
    </row>
    <row r="82" ht="12.75">
      <c r="J82" s="9"/>
    </row>
    <row r="83" ht="12.75">
      <c r="J83" s="9"/>
    </row>
    <row r="84" ht="12.75">
      <c r="J84" s="9"/>
    </row>
    <row r="85" ht="12.75">
      <c r="J85" s="9"/>
    </row>
    <row r="86" ht="12.75">
      <c r="J86" s="9"/>
    </row>
    <row r="87" ht="12.75">
      <c r="J87" s="9"/>
    </row>
    <row r="88" ht="12.75">
      <c r="J88" s="9"/>
    </row>
    <row r="89" ht="12.75">
      <c r="J89" s="9"/>
    </row>
    <row r="90" ht="12.75">
      <c r="J90" s="9"/>
    </row>
    <row r="91" ht="12.75">
      <c r="J91" s="9"/>
    </row>
    <row r="92" ht="12.75">
      <c r="J92" s="9"/>
    </row>
    <row r="93" ht="12.75">
      <c r="J93" s="9"/>
    </row>
    <row r="94" ht="12.75">
      <c r="J94" s="9"/>
    </row>
    <row r="95" ht="12.75">
      <c r="J95" s="9"/>
    </row>
    <row r="96" ht="12.75">
      <c r="J96" s="9"/>
    </row>
    <row r="97" ht="12.75">
      <c r="J97" s="9"/>
    </row>
    <row r="98" ht="12.75">
      <c r="J98" s="9"/>
    </row>
    <row r="99" ht="12.75">
      <c r="J99" s="9"/>
    </row>
    <row r="100" ht="12.75">
      <c r="J100" s="9"/>
    </row>
    <row r="101" ht="12.75">
      <c r="J101" s="9"/>
    </row>
    <row r="102" ht="12.75">
      <c r="J102" s="9"/>
    </row>
    <row r="103" ht="12.75">
      <c r="J103" s="9"/>
    </row>
    <row r="104" ht="12.75">
      <c r="J104" s="9"/>
    </row>
    <row r="105" ht="12.75">
      <c r="J105" s="9"/>
    </row>
    <row r="106" ht="12.75">
      <c r="J106" s="9"/>
    </row>
    <row r="107" ht="12.75">
      <c r="J107" s="9"/>
    </row>
    <row r="108" ht="12.75">
      <c r="J108" s="9"/>
    </row>
    <row r="109" ht="12.75">
      <c r="J109" s="9"/>
    </row>
    <row r="110" ht="12.75">
      <c r="J110" s="9"/>
    </row>
    <row r="111" ht="12.75">
      <c r="J111" s="9"/>
    </row>
    <row r="112" ht="12.75">
      <c r="J112" s="9"/>
    </row>
    <row r="113" ht="12.75">
      <c r="J113" s="9"/>
    </row>
    <row r="114" ht="12.75">
      <c r="J114" s="9"/>
    </row>
    <row r="115" ht="12.75">
      <c r="J115" s="9"/>
    </row>
    <row r="116" ht="12.75">
      <c r="J116" s="9"/>
    </row>
    <row r="117" ht="12.75">
      <c r="J117" s="9"/>
    </row>
    <row r="118" ht="12.75">
      <c r="J118" s="9"/>
    </row>
    <row r="119" ht="12.75">
      <c r="J119" s="9"/>
    </row>
    <row r="120" ht="12.75">
      <c r="J120" s="9"/>
    </row>
    <row r="121" ht="12.75">
      <c r="J121" s="9"/>
    </row>
    <row r="122" ht="12.75">
      <c r="J122" s="9"/>
    </row>
    <row r="123" ht="12.75">
      <c r="J123" s="9"/>
    </row>
    <row r="124" ht="12.75">
      <c r="J124" s="9"/>
    </row>
    <row r="125" ht="12.75">
      <c r="J125" s="9"/>
    </row>
    <row r="126" ht="12.75">
      <c r="J126" s="9"/>
    </row>
    <row r="127" ht="12.75">
      <c r="J127" s="9"/>
    </row>
    <row r="128" ht="12.75">
      <c r="J128" s="9"/>
    </row>
    <row r="129" ht="12.75">
      <c r="J129" s="9"/>
    </row>
    <row r="130" ht="12.75">
      <c r="J130" s="9"/>
    </row>
    <row r="131" ht="12.75">
      <c r="J131" s="9"/>
    </row>
    <row r="132" ht="12.75">
      <c r="J132" s="9"/>
    </row>
    <row r="133" ht="12.75">
      <c r="J133" s="9"/>
    </row>
    <row r="134" ht="12.75">
      <c r="J134" s="9"/>
    </row>
    <row r="135" ht="12.75">
      <c r="J135" s="9"/>
    </row>
    <row r="136" ht="12.75">
      <c r="J136" s="9"/>
    </row>
    <row r="137" ht="12.75">
      <c r="J137" s="9"/>
    </row>
    <row r="138" ht="12.75">
      <c r="J138" s="9"/>
    </row>
    <row r="139" ht="12.75">
      <c r="J139" s="9"/>
    </row>
    <row r="140" ht="12.75">
      <c r="J140" s="9"/>
    </row>
    <row r="141" ht="12.75">
      <c r="J141" s="9"/>
    </row>
    <row r="142" ht="12.75">
      <c r="J142" s="9"/>
    </row>
    <row r="143" ht="12.75">
      <c r="J143" s="9"/>
    </row>
    <row r="144" ht="12.75">
      <c r="J144" s="9"/>
    </row>
    <row r="145" ht="12.75">
      <c r="J145" s="9"/>
    </row>
    <row r="146" ht="12.75">
      <c r="J146" s="9"/>
    </row>
    <row r="147" ht="12.75">
      <c r="J147" s="9"/>
    </row>
    <row r="148" ht="12.75">
      <c r="J148" s="9"/>
    </row>
    <row r="149" ht="12.75">
      <c r="J149" s="9"/>
    </row>
    <row r="150" ht="12.75">
      <c r="J150" s="9"/>
    </row>
    <row r="151" ht="12.75">
      <c r="J151" s="9"/>
    </row>
    <row r="152" ht="12.75">
      <c r="J152" s="9"/>
    </row>
    <row r="153" ht="12.75">
      <c r="J153" s="9"/>
    </row>
    <row r="154" ht="12.75">
      <c r="J154" s="9"/>
    </row>
    <row r="155" ht="12.75">
      <c r="J155" s="9"/>
    </row>
    <row r="156" ht="12.75">
      <c r="J156" s="9"/>
    </row>
    <row r="157" ht="12.75">
      <c r="J157" s="9"/>
    </row>
    <row r="158" ht="12.75">
      <c r="J158" s="9"/>
    </row>
    <row r="159" ht="12.75">
      <c r="J159" s="9"/>
    </row>
    <row r="160" ht="12.75">
      <c r="J160" s="9"/>
    </row>
    <row r="161" ht="12.75">
      <c r="J161" s="9"/>
    </row>
    <row r="162" ht="12.75">
      <c r="J162" s="9"/>
    </row>
    <row r="163" ht="12.75">
      <c r="J163" s="9"/>
    </row>
    <row r="164" ht="12.75">
      <c r="J164" s="9"/>
    </row>
    <row r="165" ht="12.75">
      <c r="J165" s="9"/>
    </row>
    <row r="166" ht="12.75">
      <c r="J166" s="9"/>
    </row>
    <row r="167" ht="12.75">
      <c r="J167" s="9"/>
    </row>
    <row r="168" ht="12.75">
      <c r="J168" s="9"/>
    </row>
    <row r="169" ht="12.75">
      <c r="J169" s="9"/>
    </row>
    <row r="170" ht="12.75">
      <c r="J170" s="9"/>
    </row>
    <row r="171" ht="12.75">
      <c r="J171" s="9"/>
    </row>
    <row r="172" ht="12.75">
      <c r="J172" s="9"/>
    </row>
    <row r="173" ht="12.75">
      <c r="J173" s="9"/>
    </row>
    <row r="174" ht="12.75">
      <c r="J174" s="9"/>
    </row>
    <row r="175" ht="12.75">
      <c r="J175" s="9"/>
    </row>
    <row r="176" ht="12.75">
      <c r="J176" s="9"/>
    </row>
    <row r="177" ht="12.75">
      <c r="J177" s="9"/>
    </row>
    <row r="178" ht="12.75">
      <c r="J178" s="9"/>
    </row>
    <row r="179" ht="12.75">
      <c r="J179" s="9"/>
    </row>
    <row r="180" ht="12.75">
      <c r="J180" s="9"/>
    </row>
    <row r="181" ht="12.75">
      <c r="J181" s="9"/>
    </row>
    <row r="182" ht="12.75">
      <c r="J182" s="9"/>
    </row>
    <row r="183" ht="12.75">
      <c r="J183" s="9"/>
    </row>
    <row r="184" ht="12.75">
      <c r="J184" s="9"/>
    </row>
    <row r="185" ht="12.75">
      <c r="J185" s="9"/>
    </row>
    <row r="186" ht="12.75">
      <c r="J186" s="9"/>
    </row>
    <row r="187" ht="12.75">
      <c r="J187" s="9"/>
    </row>
    <row r="188" ht="12.75">
      <c r="J188" s="9"/>
    </row>
    <row r="189" ht="12.75">
      <c r="J189" s="9"/>
    </row>
    <row r="190" ht="12.75">
      <c r="J190" s="9"/>
    </row>
    <row r="191" ht="12.75">
      <c r="J191" s="9"/>
    </row>
    <row r="192" ht="12.75">
      <c r="J192" s="9"/>
    </row>
    <row r="193" ht="12.75">
      <c r="J193" s="9"/>
    </row>
    <row r="194" ht="12.75">
      <c r="J194" s="9"/>
    </row>
    <row r="195" ht="12.75">
      <c r="J195" s="9"/>
    </row>
    <row r="196" ht="12.75">
      <c r="J196" s="9"/>
    </row>
    <row r="197" ht="12.75">
      <c r="J197" s="9"/>
    </row>
    <row r="198" ht="12.75">
      <c r="J198" s="9"/>
    </row>
    <row r="199" ht="12.75">
      <c r="J199" s="9"/>
    </row>
    <row r="200" ht="12.75">
      <c r="J200" s="9"/>
    </row>
    <row r="201" ht="12.75">
      <c r="J201" s="9"/>
    </row>
    <row r="202" ht="12.75">
      <c r="J202" s="9"/>
    </row>
    <row r="203" ht="12.75">
      <c r="J203" s="9"/>
    </row>
    <row r="204" ht="12.75">
      <c r="J204" s="9"/>
    </row>
    <row r="205" ht="12.75">
      <c r="J205" s="9"/>
    </row>
    <row r="206" ht="12.75">
      <c r="J206" s="9"/>
    </row>
  </sheetData>
  <sheetProtection selectLockedCells="1" selectUnlockedCells="1"/>
  <mergeCells count="6">
    <mergeCell ref="A1:J1"/>
    <mergeCell ref="A57:J57"/>
    <mergeCell ref="A68:J68"/>
    <mergeCell ref="A2:J2"/>
    <mergeCell ref="I40:J40"/>
    <mergeCell ref="A5:J5"/>
  </mergeCells>
  <printOptions/>
  <pageMargins left="0" right="0" top="0" bottom="0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4.421875" style="0" customWidth="1"/>
    <col min="2" max="2" width="24.28125" style="0" customWidth="1"/>
    <col min="3" max="3" width="24.7109375" style="0" customWidth="1"/>
  </cols>
  <sheetData>
    <row r="1" spans="1:11" ht="12.75">
      <c r="A1" s="161" t="s">
        <v>17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48" customHeight="1">
      <c r="A2" s="162" t="s">
        <v>26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4" ht="18.75">
      <c r="B4" s="106" t="s">
        <v>18</v>
      </c>
    </row>
    <row r="5" ht="13.5" thickBot="1"/>
    <row r="6" spans="1:12" ht="84" customHeight="1" thickBot="1">
      <c r="A6" s="109" t="s">
        <v>19</v>
      </c>
      <c r="B6" s="110" t="s">
        <v>20</v>
      </c>
      <c r="C6" s="110" t="s">
        <v>21</v>
      </c>
      <c r="D6" s="10" t="s">
        <v>0</v>
      </c>
      <c r="E6" s="11" t="s">
        <v>1</v>
      </c>
      <c r="F6" s="11" t="s">
        <v>2</v>
      </c>
      <c r="G6" s="12" t="s">
        <v>3</v>
      </c>
      <c r="H6" s="13" t="s">
        <v>4</v>
      </c>
      <c r="I6" s="13" t="s">
        <v>5</v>
      </c>
      <c r="J6" s="14" t="s">
        <v>6</v>
      </c>
      <c r="K6" s="11" t="s">
        <v>15</v>
      </c>
      <c r="L6" s="14" t="s">
        <v>16</v>
      </c>
    </row>
    <row r="7" spans="1:12" ht="26.25" thickBot="1">
      <c r="A7" s="107">
        <v>5</v>
      </c>
      <c r="B7" s="108" t="s">
        <v>22</v>
      </c>
      <c r="C7" s="108" t="s">
        <v>23</v>
      </c>
      <c r="D7" s="102">
        <v>4</v>
      </c>
      <c r="E7" s="20" t="s">
        <v>12</v>
      </c>
      <c r="F7" s="103">
        <v>45</v>
      </c>
      <c r="G7" s="104">
        <v>15</v>
      </c>
      <c r="H7" s="104">
        <v>10</v>
      </c>
      <c r="I7" s="104">
        <v>20</v>
      </c>
      <c r="J7" s="70"/>
      <c r="K7" s="104">
        <v>1</v>
      </c>
      <c r="L7" s="104">
        <v>2</v>
      </c>
    </row>
    <row r="8" spans="1:12" ht="26.25" thickBot="1">
      <c r="A8" s="107">
        <v>6</v>
      </c>
      <c r="B8" s="108" t="s">
        <v>24</v>
      </c>
      <c r="C8" s="108" t="s">
        <v>25</v>
      </c>
      <c r="D8" s="102">
        <v>4</v>
      </c>
      <c r="E8" s="20" t="s">
        <v>12</v>
      </c>
      <c r="F8" s="103">
        <v>45</v>
      </c>
      <c r="G8" s="104">
        <v>15</v>
      </c>
      <c r="H8" s="104"/>
      <c r="I8" s="104">
        <v>25</v>
      </c>
      <c r="J8" s="104">
        <v>5</v>
      </c>
      <c r="K8" s="104">
        <v>1</v>
      </c>
      <c r="L8" s="104">
        <v>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1" width="34.421875" style="0" customWidth="1"/>
    <col min="2" max="2" width="39.8515625" style="0" customWidth="1"/>
  </cols>
  <sheetData>
    <row r="1" spans="1:10" ht="12.75">
      <c r="A1" s="165" t="s">
        <v>87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33" customHeight="1">
      <c r="A2" s="167" t="s">
        <v>100</v>
      </c>
      <c r="B2" s="167"/>
      <c r="C2" s="167"/>
      <c r="D2" s="167"/>
      <c r="E2" s="167"/>
      <c r="F2" s="167"/>
      <c r="G2" s="167"/>
      <c r="H2" s="167"/>
      <c r="I2" s="167"/>
      <c r="J2" s="167"/>
    </row>
    <row r="4" spans="1:11" ht="39">
      <c r="A4" s="163" t="s">
        <v>67</v>
      </c>
      <c r="B4" s="164"/>
      <c r="C4" s="123" t="s">
        <v>0</v>
      </c>
      <c r="D4" s="11" t="s">
        <v>68</v>
      </c>
      <c r="E4" s="11" t="s">
        <v>55</v>
      </c>
      <c r="F4" s="12" t="s">
        <v>56</v>
      </c>
      <c r="G4" s="124" t="s">
        <v>57</v>
      </c>
      <c r="H4" s="124" t="s">
        <v>69</v>
      </c>
      <c r="I4" s="11" t="s">
        <v>59</v>
      </c>
      <c r="J4" s="11" t="s">
        <v>60</v>
      </c>
      <c r="K4" s="11" t="s">
        <v>70</v>
      </c>
    </row>
    <row r="5" spans="1:11" ht="15.75">
      <c r="A5" s="160" t="s">
        <v>71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1:11" ht="15.75">
      <c r="A6" s="125" t="s">
        <v>27</v>
      </c>
      <c r="B6" s="126" t="s">
        <v>72</v>
      </c>
      <c r="C6" s="114">
        <v>3</v>
      </c>
      <c r="D6" s="111" t="s">
        <v>13</v>
      </c>
      <c r="E6" s="114">
        <v>30</v>
      </c>
      <c r="F6" s="114">
        <v>15</v>
      </c>
      <c r="G6" s="114">
        <v>5</v>
      </c>
      <c r="H6" s="114">
        <v>10</v>
      </c>
      <c r="I6" s="114"/>
      <c r="J6" s="114">
        <v>1</v>
      </c>
      <c r="K6" s="114">
        <v>1</v>
      </c>
    </row>
    <row r="7" spans="1:11" ht="15.75">
      <c r="A7" s="125" t="s">
        <v>28</v>
      </c>
      <c r="B7" s="126" t="s">
        <v>73</v>
      </c>
      <c r="C7" s="114">
        <v>3</v>
      </c>
      <c r="D7" s="111" t="s">
        <v>13</v>
      </c>
      <c r="E7" s="114">
        <v>30</v>
      </c>
      <c r="F7" s="114">
        <v>15</v>
      </c>
      <c r="G7" s="114">
        <v>5</v>
      </c>
      <c r="H7" s="114">
        <v>10</v>
      </c>
      <c r="I7" s="114"/>
      <c r="J7" s="114">
        <v>1</v>
      </c>
      <c r="K7" s="114">
        <v>1</v>
      </c>
    </row>
    <row r="8" spans="1:11" ht="15.75">
      <c r="A8" s="160" t="s">
        <v>74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</row>
    <row r="9" spans="1:11" ht="15.75">
      <c r="A9" s="125" t="s">
        <v>27</v>
      </c>
      <c r="B9" s="126" t="s">
        <v>75</v>
      </c>
      <c r="C9" s="114">
        <v>3</v>
      </c>
      <c r="D9" s="111" t="s">
        <v>12</v>
      </c>
      <c r="E9" s="114">
        <v>30</v>
      </c>
      <c r="F9" s="114">
        <v>15</v>
      </c>
      <c r="G9" s="114">
        <v>15</v>
      </c>
      <c r="H9" s="114"/>
      <c r="I9" s="114"/>
      <c r="J9" s="114">
        <v>1</v>
      </c>
      <c r="K9" s="114">
        <v>1</v>
      </c>
    </row>
    <row r="10" spans="1:11" ht="15.75">
      <c r="A10" s="125" t="s">
        <v>28</v>
      </c>
      <c r="B10" s="126" t="s">
        <v>76</v>
      </c>
      <c r="C10" s="114">
        <v>3</v>
      </c>
      <c r="D10" s="111" t="s">
        <v>12</v>
      </c>
      <c r="E10" s="114">
        <v>30</v>
      </c>
      <c r="F10" s="114">
        <v>15</v>
      </c>
      <c r="G10" s="114">
        <v>15</v>
      </c>
      <c r="H10" s="114"/>
      <c r="I10" s="114"/>
      <c r="J10" s="114">
        <v>1</v>
      </c>
      <c r="K10" s="114">
        <v>1</v>
      </c>
    </row>
    <row r="11" spans="1:11" ht="15.75">
      <c r="A11" s="160" t="s">
        <v>77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</row>
    <row r="12" spans="1:11" ht="15.75">
      <c r="A12" s="125" t="s">
        <v>27</v>
      </c>
      <c r="B12" s="127" t="s">
        <v>78</v>
      </c>
      <c r="C12" s="114">
        <v>3</v>
      </c>
      <c r="D12" s="111" t="s">
        <v>13</v>
      </c>
      <c r="E12" s="114">
        <v>30</v>
      </c>
      <c r="F12" s="114">
        <v>15</v>
      </c>
      <c r="G12" s="114">
        <v>10</v>
      </c>
      <c r="H12" s="114">
        <v>5</v>
      </c>
      <c r="I12" s="114"/>
      <c r="J12" s="114">
        <v>1</v>
      </c>
      <c r="K12" s="114">
        <v>1</v>
      </c>
    </row>
    <row r="13" spans="1:11" ht="15.75">
      <c r="A13" s="125" t="s">
        <v>28</v>
      </c>
      <c r="B13" s="127" t="s">
        <v>79</v>
      </c>
      <c r="C13" s="114">
        <v>3</v>
      </c>
      <c r="D13" s="111" t="s">
        <v>13</v>
      </c>
      <c r="E13" s="114">
        <v>30</v>
      </c>
      <c r="F13" s="114">
        <v>15</v>
      </c>
      <c r="G13" s="114">
        <v>10</v>
      </c>
      <c r="H13" s="114">
        <v>5</v>
      </c>
      <c r="I13" s="114"/>
      <c r="J13" s="114">
        <v>1</v>
      </c>
      <c r="K13" s="114">
        <v>1</v>
      </c>
    </row>
    <row r="14" spans="1:11" ht="15.75">
      <c r="A14" s="160" t="s">
        <v>80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</row>
    <row r="15" spans="1:11" ht="15.75">
      <c r="A15" s="125" t="s">
        <v>27</v>
      </c>
      <c r="B15" s="127" t="s">
        <v>81</v>
      </c>
      <c r="C15" s="114">
        <v>3</v>
      </c>
      <c r="D15" s="111" t="s">
        <v>13</v>
      </c>
      <c r="E15" s="114">
        <v>45</v>
      </c>
      <c r="F15" s="114">
        <v>45</v>
      </c>
      <c r="G15" s="114"/>
      <c r="H15" s="114"/>
      <c r="I15" s="114"/>
      <c r="J15" s="114">
        <v>3</v>
      </c>
      <c r="K15" s="114"/>
    </row>
    <row r="16" spans="1:11" ht="15.75">
      <c r="A16" s="125" t="s">
        <v>28</v>
      </c>
      <c r="B16" s="127" t="s">
        <v>82</v>
      </c>
      <c r="C16" s="114">
        <v>3</v>
      </c>
      <c r="D16" s="111" t="s">
        <v>13</v>
      </c>
      <c r="E16" s="114">
        <v>45</v>
      </c>
      <c r="F16" s="114">
        <v>45</v>
      </c>
      <c r="G16" s="114"/>
      <c r="H16" s="114"/>
      <c r="I16" s="114"/>
      <c r="J16" s="114">
        <v>3</v>
      </c>
      <c r="K16" s="114"/>
    </row>
    <row r="17" spans="1:11" ht="15.75">
      <c r="A17" s="56"/>
      <c r="B17" s="112" t="s">
        <v>66</v>
      </c>
      <c r="C17" s="56"/>
      <c r="D17" s="56"/>
      <c r="E17" s="56"/>
      <c r="F17" s="56"/>
      <c r="G17" s="56"/>
      <c r="H17" s="56"/>
      <c r="I17" s="56"/>
      <c r="J17" s="56"/>
      <c r="K17" s="56"/>
    </row>
  </sheetData>
  <sheetProtection/>
  <mergeCells count="7">
    <mergeCell ref="A4:B4"/>
    <mergeCell ref="A5:K5"/>
    <mergeCell ref="A8:K8"/>
    <mergeCell ref="A11:K11"/>
    <mergeCell ref="A14:K14"/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Monika</cp:lastModifiedBy>
  <cp:lastPrinted>2023-01-23T07:26:46Z</cp:lastPrinted>
  <dcterms:created xsi:type="dcterms:W3CDTF">2013-01-21T11:52:24Z</dcterms:created>
  <dcterms:modified xsi:type="dcterms:W3CDTF">2023-01-23T10:24:56Z</dcterms:modified>
  <cp:category/>
  <cp:version/>
  <cp:contentType/>
  <cp:contentStatus/>
</cp:coreProperties>
</file>